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7795" windowHeight="12585"/>
  </bookViews>
  <sheets>
    <sheet name="23.11.15" sheetId="1" r:id="rId1"/>
  </sheets>
  <calcPr calcId="145621" refMode="R1C1"/>
</workbook>
</file>

<file path=xl/calcChain.xml><?xml version="1.0" encoding="utf-8"?>
<calcChain xmlns="http://schemas.openxmlformats.org/spreadsheetml/2006/main">
  <c r="AH33" i="1" l="1"/>
  <c r="AG33" i="1"/>
  <c r="AF33" i="1"/>
  <c r="AE33" i="1"/>
  <c r="AD33" i="1"/>
  <c r="AC33" i="1"/>
  <c r="AB33" i="1"/>
  <c r="AA33" i="1"/>
  <c r="Z33" i="1"/>
  <c r="X33" i="1"/>
  <c r="W33" i="1"/>
  <c r="V33" i="1"/>
  <c r="T33" i="1"/>
  <c r="S33" i="1"/>
  <c r="R33" i="1"/>
  <c r="P33" i="1"/>
  <c r="O33" i="1"/>
  <c r="N33" i="1"/>
  <c r="L33" i="1"/>
  <c r="K33" i="1"/>
  <c r="J33" i="1"/>
  <c r="H33" i="1"/>
  <c r="G33" i="1"/>
  <c r="F33" i="1"/>
  <c r="E33" i="1"/>
  <c r="D33" i="1"/>
  <c r="C33" i="1"/>
  <c r="AK27" i="1"/>
  <c r="AL27" i="1" s="1"/>
  <c r="AM27" i="1" s="1"/>
  <c r="BJ26" i="1"/>
  <c r="BI26" i="1"/>
  <c r="BF26" i="1"/>
  <c r="BC26" i="1"/>
  <c r="BA26" i="1"/>
  <c r="AY26" i="1"/>
  <c r="AK26" i="1"/>
  <c r="AL26" i="1" s="1"/>
  <c r="AM26" i="1" s="1"/>
  <c r="BI25" i="1"/>
  <c r="BF25" i="1"/>
  <c r="BJ25" i="1" s="1"/>
  <c r="BC25" i="1"/>
  <c r="BA25" i="1"/>
  <c r="AY25" i="1"/>
  <c r="AK25" i="1"/>
  <c r="AL25" i="1" s="1"/>
  <c r="AM25" i="1" s="1"/>
  <c r="BI24" i="1"/>
  <c r="BF24" i="1"/>
  <c r="BJ24" i="1" s="1"/>
  <c r="BC24" i="1"/>
  <c r="BA24" i="1"/>
  <c r="AY24" i="1"/>
  <c r="AL24" i="1"/>
  <c r="AM24" i="1" s="1"/>
  <c r="AK24" i="1"/>
  <c r="BI23" i="1"/>
  <c r="BF23" i="1"/>
  <c r="BJ23" i="1" s="1"/>
  <c r="BC23" i="1"/>
  <c r="BA23" i="1"/>
  <c r="AY23" i="1"/>
  <c r="AK23" i="1"/>
  <c r="AL23" i="1" s="1"/>
  <c r="AM23" i="1" s="1"/>
  <c r="BJ22" i="1"/>
  <c r="BI22" i="1"/>
  <c r="BF22" i="1"/>
  <c r="BC22" i="1"/>
  <c r="BA22" i="1"/>
  <c r="AY22" i="1"/>
  <c r="AK22" i="1"/>
  <c r="AL22" i="1" s="1"/>
  <c r="AM22" i="1" s="1"/>
  <c r="BI21" i="1"/>
  <c r="BF21" i="1"/>
  <c r="BJ21" i="1" s="1"/>
  <c r="BC21" i="1"/>
  <c r="BA21" i="1"/>
  <c r="AY21" i="1"/>
  <c r="AK21" i="1"/>
  <c r="AL21" i="1" s="1"/>
  <c r="AM21" i="1" s="1"/>
  <c r="BI20" i="1"/>
  <c r="BF20" i="1"/>
  <c r="BJ20" i="1" s="1"/>
  <c r="BC20" i="1"/>
  <c r="BA20" i="1"/>
  <c r="AY20" i="1"/>
  <c r="AL20" i="1"/>
  <c r="AM20" i="1" s="1"/>
  <c r="AK20" i="1"/>
  <c r="BI19" i="1"/>
  <c r="BF19" i="1"/>
  <c r="BJ19" i="1" s="1"/>
  <c r="BC19" i="1"/>
  <c r="BA19" i="1"/>
  <c r="AY19" i="1"/>
  <c r="AK19" i="1"/>
  <c r="AL19" i="1" s="1"/>
  <c r="AM19" i="1" s="1"/>
  <c r="BJ18" i="1"/>
  <c r="BI18" i="1"/>
  <c r="BF18" i="1"/>
  <c r="BC18" i="1"/>
  <c r="BA18" i="1"/>
  <c r="AY18" i="1"/>
  <c r="AK18" i="1"/>
  <c r="AL18" i="1" s="1"/>
  <c r="AM18" i="1" s="1"/>
  <c r="BI17" i="1"/>
  <c r="BF17" i="1"/>
  <c r="BJ17" i="1" s="1"/>
  <c r="BC17" i="1"/>
  <c r="BA17" i="1"/>
  <c r="AY17" i="1"/>
  <c r="AK17" i="1"/>
  <c r="AL17" i="1" s="1"/>
  <c r="AM17" i="1" s="1"/>
  <c r="BI16" i="1"/>
  <c r="BF16" i="1"/>
  <c r="BJ16" i="1" s="1"/>
  <c r="BC16" i="1"/>
  <c r="BA16" i="1"/>
  <c r="AY16" i="1"/>
  <c r="AL16" i="1"/>
  <c r="AM16" i="1" s="1"/>
  <c r="AK16" i="1"/>
  <c r="BI15" i="1"/>
  <c r="BF15" i="1"/>
  <c r="BJ15" i="1" s="1"/>
  <c r="BC15" i="1"/>
  <c r="BA15" i="1"/>
  <c r="AY15" i="1"/>
  <c r="AK15" i="1"/>
  <c r="AL15" i="1" s="1"/>
  <c r="AM15" i="1" s="1"/>
  <c r="BJ14" i="1"/>
  <c r="BI14" i="1"/>
  <c r="BF14" i="1"/>
  <c r="BC14" i="1"/>
  <c r="BA14" i="1"/>
  <c r="AY14" i="1"/>
  <c r="AK14" i="1"/>
  <c r="AL14" i="1" s="1"/>
  <c r="AM14" i="1" s="1"/>
  <c r="BI13" i="1"/>
  <c r="BF13" i="1"/>
  <c r="BJ13" i="1" s="1"/>
  <c r="BC13" i="1"/>
  <c r="BA13" i="1"/>
  <c r="AY13" i="1"/>
  <c r="AK13" i="1"/>
  <c r="AL13" i="1" s="1"/>
  <c r="AM13" i="1" s="1"/>
  <c r="BI12" i="1"/>
  <c r="BF12" i="1"/>
  <c r="BJ12" i="1" s="1"/>
  <c r="BC12" i="1"/>
  <c r="BA12" i="1"/>
  <c r="AY12" i="1"/>
  <c r="AL12" i="1"/>
  <c r="AM12" i="1" s="1"/>
  <c r="AK12" i="1"/>
  <c r="BI11" i="1"/>
  <c r="BF11" i="1"/>
  <c r="BJ11" i="1" s="1"/>
  <c r="BC11" i="1"/>
  <c r="BA11" i="1"/>
  <c r="AY11" i="1"/>
  <c r="AK11" i="1"/>
  <c r="AL11" i="1" s="1"/>
  <c r="AM11" i="1" s="1"/>
  <c r="BJ10" i="1"/>
  <c r="BI10" i="1"/>
  <c r="BF10" i="1"/>
  <c r="BC10" i="1"/>
  <c r="BA10" i="1"/>
  <c r="AY10" i="1"/>
  <c r="AK10" i="1"/>
  <c r="AL10" i="1" s="1"/>
  <c r="AM10" i="1" s="1"/>
  <c r="BJ9" i="1"/>
  <c r="BI9" i="1"/>
  <c r="BF9" i="1"/>
  <c r="BC9" i="1"/>
  <c r="BA9" i="1"/>
  <c r="AY9" i="1"/>
  <c r="AK9" i="1"/>
  <c r="AL9" i="1" s="1"/>
  <c r="AM9" i="1" s="1"/>
  <c r="BI8" i="1"/>
  <c r="BF8" i="1"/>
  <c r="BJ8" i="1" s="1"/>
  <c r="BC8" i="1"/>
  <c r="BA8" i="1"/>
  <c r="AY8" i="1"/>
  <c r="AL8" i="1"/>
  <c r="AM8" i="1" s="1"/>
  <c r="AK8" i="1"/>
  <c r="BI7" i="1"/>
  <c r="BF7" i="1"/>
  <c r="BJ7" i="1" s="1"/>
  <c r="BC7" i="1"/>
  <c r="BA7" i="1"/>
  <c r="AY7" i="1"/>
  <c r="AK7" i="1"/>
  <c r="AL7" i="1" s="1"/>
  <c r="AM7" i="1" s="1"/>
  <c r="BJ6" i="1"/>
  <c r="BI6" i="1"/>
  <c r="BF6" i="1"/>
  <c r="BC6" i="1"/>
  <c r="BA6" i="1"/>
  <c r="AY6" i="1"/>
  <c r="AK6" i="1"/>
  <c r="AL6" i="1" s="1"/>
  <c r="AM6" i="1" s="1"/>
  <c r="AN6" i="1" l="1"/>
  <c r="BG6" i="1"/>
  <c r="AW6" i="1"/>
  <c r="AU6" i="1" s="1"/>
  <c r="AN15" i="1"/>
  <c r="BG15" i="1"/>
  <c r="AW15" i="1"/>
  <c r="AU15" i="1" s="1"/>
  <c r="AN23" i="1"/>
  <c r="BG23" i="1"/>
  <c r="AW23" i="1"/>
  <c r="AU23" i="1" s="1"/>
  <c r="BG12" i="1"/>
  <c r="AW12" i="1"/>
  <c r="AU12" i="1" s="1"/>
  <c r="AN12" i="1"/>
  <c r="AN14" i="1"/>
  <c r="BG14" i="1"/>
  <c r="AW14" i="1"/>
  <c r="AU14" i="1" s="1"/>
  <c r="AN22" i="1"/>
  <c r="BG22" i="1"/>
  <c r="AW22" i="1"/>
  <c r="AU22" i="1" s="1"/>
  <c r="AW25" i="1"/>
  <c r="AU25" i="1" s="1"/>
  <c r="AN25" i="1"/>
  <c r="BG25" i="1"/>
  <c r="AW8" i="1"/>
  <c r="AU8" i="1" s="1"/>
  <c r="AN8" i="1"/>
  <c r="BG8" i="1"/>
  <c r="AN11" i="1"/>
  <c r="BG11" i="1"/>
  <c r="AW11" i="1"/>
  <c r="AU11" i="1" s="1"/>
  <c r="AN19" i="1"/>
  <c r="BG19" i="1"/>
  <c r="AW19" i="1"/>
  <c r="AU19" i="1" s="1"/>
  <c r="AM29" i="1"/>
  <c r="AL29" i="1" s="1"/>
  <c r="AN9" i="1"/>
  <c r="BG9" i="1"/>
  <c r="AW9" i="1"/>
  <c r="AU9" i="1" s="1"/>
  <c r="AW17" i="1"/>
  <c r="AU17" i="1" s="1"/>
  <c r="AN17" i="1"/>
  <c r="BG17" i="1"/>
  <c r="BG20" i="1"/>
  <c r="AW20" i="1"/>
  <c r="AU20" i="1" s="1"/>
  <c r="AN20" i="1"/>
  <c r="BG7" i="1"/>
  <c r="AW7" i="1"/>
  <c r="AU7" i="1" s="1"/>
  <c r="AN7" i="1"/>
  <c r="AN10" i="1"/>
  <c r="BG10" i="1"/>
  <c r="AW10" i="1"/>
  <c r="AU10" i="1" s="1"/>
  <c r="AW13" i="1"/>
  <c r="AU13" i="1" s="1"/>
  <c r="AN13" i="1"/>
  <c r="BG13" i="1"/>
  <c r="BG16" i="1"/>
  <c r="AW16" i="1"/>
  <c r="AU16" i="1" s="1"/>
  <c r="AN16" i="1"/>
  <c r="AN18" i="1"/>
  <c r="BG18" i="1"/>
  <c r="AW18" i="1"/>
  <c r="AU18" i="1" s="1"/>
  <c r="AW21" i="1"/>
  <c r="AU21" i="1" s="1"/>
  <c r="AN21" i="1"/>
  <c r="BG21" i="1"/>
  <c r="BG24" i="1"/>
  <c r="AW24" i="1"/>
  <c r="AU24" i="1" s="1"/>
  <c r="AN24" i="1"/>
  <c r="AN26" i="1"/>
  <c r="BG26" i="1"/>
  <c r="AW26" i="1"/>
  <c r="AU26" i="1" s="1"/>
</calcChain>
</file>

<file path=xl/sharedStrings.xml><?xml version="1.0" encoding="utf-8"?>
<sst xmlns="http://schemas.openxmlformats.org/spreadsheetml/2006/main" count="95" uniqueCount="91">
  <si>
    <t>СПРАВКА</t>
  </si>
  <si>
    <t xml:space="preserve"> выполнении работ на объекте Марьино-5</t>
  </si>
  <si>
    <t>по состоянию на "23" ноября 2015 года</t>
  </si>
  <si>
    <t>№ дома</t>
  </si>
  <si>
    <t xml:space="preserve"> Котлован</t>
  </si>
  <si>
    <t xml:space="preserve"> Фундамент</t>
  </si>
  <si>
    <t xml:space="preserve">  стены на - 2,800</t>
  </si>
  <si>
    <t xml:space="preserve"> лифтовая шахта</t>
  </si>
  <si>
    <t xml:space="preserve"> лестница</t>
  </si>
  <si>
    <t xml:space="preserve"> плита перекрытия  на 0.000</t>
  </si>
  <si>
    <t>сантехника</t>
  </si>
  <si>
    <t xml:space="preserve">  наружные стены кладка на  0.000</t>
  </si>
  <si>
    <t xml:space="preserve"> перегородки на 0.000</t>
  </si>
  <si>
    <t xml:space="preserve"> плита перекрытия  на +3.000 (2-й эт)</t>
  </si>
  <si>
    <t>электрика</t>
  </si>
  <si>
    <t xml:space="preserve"> наружные стены кладка на  +3.000 </t>
  </si>
  <si>
    <t xml:space="preserve"> перегородки на +3.000 </t>
  </si>
  <si>
    <t xml:space="preserve"> плита перекрытия  на +6.000 (3-й эт)</t>
  </si>
  <si>
    <t>отделка моп</t>
  </si>
  <si>
    <t xml:space="preserve"> наружные стены кладка на  +6.000</t>
  </si>
  <si>
    <t xml:space="preserve"> перегородки на +6.000</t>
  </si>
  <si>
    <t xml:space="preserve"> плита перекрытия  на +9.000 (4-й эт)</t>
  </si>
  <si>
    <t>монолитные стены на + 9.000</t>
  </si>
  <si>
    <t xml:space="preserve"> наружные стены кладка на  +9.000</t>
  </si>
  <si>
    <t xml:space="preserve"> перегородки на +9.000</t>
  </si>
  <si>
    <t xml:space="preserve"> плита перекрытия на +12.000 (тех.этаж)</t>
  </si>
  <si>
    <t>монолитные стены на + 12.000</t>
  </si>
  <si>
    <t xml:space="preserve"> стены наружные кладка на  +12.000</t>
  </si>
  <si>
    <t xml:space="preserve"> перегородки на +12.000</t>
  </si>
  <si>
    <t xml:space="preserve"> колонны на +12.000</t>
  </si>
  <si>
    <t xml:space="preserve"> крыша</t>
  </si>
  <si>
    <t xml:space="preserve"> ограждения лоджий и балконов</t>
  </si>
  <si>
    <t xml:space="preserve">  фасады - облицовка и штукатурка</t>
  </si>
  <si>
    <t xml:space="preserve"> окна</t>
  </si>
  <si>
    <t xml:space="preserve"> двери</t>
  </si>
  <si>
    <t xml:space="preserve"> лифты</t>
  </si>
  <si>
    <t xml:space="preserve"> Всего %</t>
  </si>
  <si>
    <t xml:space="preserve"> Выполнено за текущий месяц %</t>
  </si>
  <si>
    <t xml:space="preserve"> Выполнено за предыдущий  период %</t>
  </si>
  <si>
    <t xml:space="preserve"> Всего выполнено %</t>
  </si>
  <si>
    <t xml:space="preserve"> Остаток %</t>
  </si>
  <si>
    <t>с28 по 31,07,12</t>
  </si>
  <si>
    <t>Кол-во построенных м²
на 28 .07.12г.</t>
  </si>
  <si>
    <t xml:space="preserve"> Всего, тыс.руб.</t>
  </si>
  <si>
    <t xml:space="preserve"> Выполнено за текущий месяц,                          тыс.руб</t>
  </si>
  <si>
    <t xml:space="preserve"> Выполнено за предыдущий период, тыс.руб</t>
  </si>
  <si>
    <t xml:space="preserve"> Всего выполнено, тыс.руб</t>
  </si>
  <si>
    <t xml:space="preserve"> Остаток, тыс.руб.</t>
  </si>
  <si>
    <t>выполнение в с 19,07 по 28,07,12 в рублях</t>
  </si>
  <si>
    <t>Условное
 Кол-во построенных м²
на 19 .07.12г.</t>
  </si>
  <si>
    <t>Выполнение за неделю
с 19,07 по 28,07</t>
  </si>
  <si>
    <t>Условное Кол-во 
построенных м²
на 13.07.2012</t>
  </si>
  <si>
    <t>Построено м2 за 
 неделю с 13,07 по 19,07</t>
  </si>
  <si>
    <t>Выполнение м2
за неделю 
с 07,07 по 13,07</t>
  </si>
  <si>
    <t>Кол-во построенных м² на 07,07,12</t>
  </si>
  <si>
    <t>Построено м2 за 
неделю с 01,07 по 07,07,12</t>
  </si>
  <si>
    <t>Кол-во построенных м² на 01,07,2012</t>
  </si>
  <si>
    <t>% выполнения по дому на 01,07,2012</t>
  </si>
  <si>
    <t>выполненно за июль</t>
  </si>
  <si>
    <t>кол-во построенных
 м2 за
 Июль 2012г</t>
  </si>
  <si>
    <t>освоено с нарастающим итого с начала строительства по июль включительно</t>
  </si>
  <si>
    <t>показатели по незавершеного строительсва  за июль2012</t>
  </si>
  <si>
    <t>17 (1)</t>
  </si>
  <si>
    <t>18 (1)</t>
  </si>
  <si>
    <t>19 (1)</t>
  </si>
  <si>
    <t>20 (1)</t>
  </si>
  <si>
    <t>21 (2)</t>
  </si>
  <si>
    <t>22 (2)</t>
  </si>
  <si>
    <t xml:space="preserve"> 1 (3)</t>
  </si>
  <si>
    <t>95</t>
  </si>
  <si>
    <t>2 (4)</t>
  </si>
  <si>
    <t>3 (2)</t>
  </si>
  <si>
    <t>4 (2)</t>
  </si>
  <si>
    <t>5 (4)</t>
  </si>
  <si>
    <t>6 (4)</t>
  </si>
  <si>
    <t>7 (3)</t>
  </si>
  <si>
    <t>8 (3)</t>
  </si>
  <si>
    <t xml:space="preserve"> 9 (2)</t>
  </si>
  <si>
    <t>10 (2)</t>
  </si>
  <si>
    <t>90</t>
  </si>
  <si>
    <t>100</t>
  </si>
  <si>
    <t>11 (2)</t>
  </si>
  <si>
    <t>75</t>
  </si>
  <si>
    <t>12 (3)</t>
  </si>
  <si>
    <t>13 (4)</t>
  </si>
  <si>
    <t>14 (2)</t>
  </si>
  <si>
    <t>15 (4)</t>
  </si>
  <si>
    <t>16 (5)</t>
  </si>
  <si>
    <t>57 сек</t>
  </si>
  <si>
    <t>ВСЕГО поОБЪЕКТУ</t>
  </si>
  <si>
    <t>типы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</si>
</sst>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164" formatCode="#,##0&quot;р.&quot;"/>
    <numFmt numFmtId="165" formatCode="#,##0.0"/>
    <numFmt numFmtId="166" formatCode="0.0%"/>
    <numFmt numFmtId="167" formatCode="0.0"/>
    <numFmt numFmtId="168" formatCode="#,##0.00&quot;р.&quot;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2" tint="-0.89999084444715716"/>
      <name val="Times New Roman"/>
      <family val="1"/>
      <charset val="204"/>
    </font>
    <font>
      <b/>
      <sz val="9"/>
      <color theme="2" tint="-0.89999084444715716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color theme="2" tint="-0.89999084444715716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4" fontId="4" fillId="0" borderId="0" xfId="0" applyNumberFormat="1" applyFont="1"/>
    <xf numFmtId="0" fontId="5" fillId="0" borderId="0" xfId="0" applyFont="1" applyFill="1"/>
    <xf numFmtId="165" fontId="2" fillId="0" borderId="0" xfId="0" applyNumberFormat="1" applyFont="1" applyFill="1"/>
    <xf numFmtId="0" fontId="2" fillId="0" borderId="0" xfId="0" applyFont="1" applyFill="1"/>
    <xf numFmtId="0" fontId="2" fillId="2" borderId="0" xfId="0" applyFont="1" applyFill="1"/>
    <xf numFmtId="166" fontId="2" fillId="2" borderId="0" xfId="0" applyNumberFormat="1" applyFont="1" applyFill="1"/>
    <xf numFmtId="0" fontId="2" fillId="3" borderId="0" xfId="0" applyFont="1" applyFill="1" applyBorder="1"/>
    <xf numFmtId="0" fontId="2" fillId="0" borderId="0" xfId="0" applyFont="1" applyFill="1" applyBorder="1"/>
    <xf numFmtId="10" fontId="2" fillId="4" borderId="0" xfId="0" applyNumberFormat="1" applyFont="1" applyFill="1"/>
    <xf numFmtId="165" fontId="2" fillId="4" borderId="0" xfId="1" applyNumberFormat="1" applyFont="1" applyFill="1"/>
    <xf numFmtId="164" fontId="2" fillId="4" borderId="0" xfId="1" applyNumberFormat="1" applyFont="1" applyFill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6" fillId="0" borderId="3" xfId="0" applyFont="1" applyBorder="1" applyAlignment="1">
      <alignment horizontal="center" textRotation="90" wrapText="1"/>
    </xf>
    <xf numFmtId="0" fontId="6" fillId="0" borderId="4" xfId="0" applyFont="1" applyBorder="1" applyAlignment="1">
      <alignment horizontal="center" textRotation="90"/>
    </xf>
    <xf numFmtId="0" fontId="6" fillId="0" borderId="5" xfId="0" applyFont="1" applyBorder="1" applyAlignment="1">
      <alignment horizontal="center" textRotation="90"/>
    </xf>
    <xf numFmtId="0" fontId="6" fillId="0" borderId="5" xfId="0" applyFont="1" applyBorder="1" applyAlignment="1">
      <alignment horizontal="center" textRotation="90" wrapText="1"/>
    </xf>
    <xf numFmtId="0" fontId="6" fillId="0" borderId="6" xfId="0" applyFont="1" applyBorder="1" applyAlignment="1">
      <alignment horizontal="center" textRotation="90"/>
    </xf>
    <xf numFmtId="0" fontId="6" fillId="0" borderId="6" xfId="0" applyFont="1" applyBorder="1" applyAlignment="1">
      <alignment horizontal="center" textRotation="90" wrapText="1"/>
    </xf>
    <xf numFmtId="0" fontId="6" fillId="0" borderId="7" xfId="0" applyFont="1" applyBorder="1" applyAlignment="1">
      <alignment horizontal="center" textRotation="90"/>
    </xf>
    <xf numFmtId="0" fontId="6" fillId="0" borderId="8" xfId="0" applyFont="1" applyBorder="1" applyAlignment="1">
      <alignment horizontal="center" textRotation="90"/>
    </xf>
    <xf numFmtId="0" fontId="6" fillId="0" borderId="9" xfId="0" applyFont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8" fillId="0" borderId="11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textRotation="90" wrapText="1"/>
    </xf>
    <xf numFmtId="0" fontId="6" fillId="0" borderId="5" xfId="0" applyFont="1" applyFill="1" applyBorder="1" applyAlignment="1">
      <alignment horizontal="center" textRotation="90" wrapText="1"/>
    </xf>
    <xf numFmtId="0" fontId="6" fillId="0" borderId="6" xfId="0" applyFont="1" applyFill="1" applyBorder="1" applyAlignment="1">
      <alignment horizontal="center" textRotation="90" wrapText="1"/>
    </xf>
    <xf numFmtId="10" fontId="10" fillId="0" borderId="12" xfId="0" applyNumberFormat="1" applyFont="1" applyFill="1" applyBorder="1" applyAlignment="1">
      <alignment horizontal="center" textRotation="90" wrapText="1"/>
    </xf>
    <xf numFmtId="164" fontId="11" fillId="0" borderId="13" xfId="0" applyNumberFormat="1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12" fillId="5" borderId="14" xfId="0" applyFont="1" applyFill="1" applyBorder="1" applyAlignment="1">
      <alignment horizontal="center" wrapText="1"/>
    </xf>
    <xf numFmtId="0" fontId="12" fillId="5" borderId="10" xfId="0" applyFont="1" applyFill="1" applyBorder="1" applyAlignment="1">
      <alignment horizontal="center" wrapText="1"/>
    </xf>
    <xf numFmtId="0" fontId="12" fillId="6" borderId="15" xfId="0" applyFont="1" applyFill="1" applyBorder="1" applyAlignment="1">
      <alignment horizontal="center" wrapText="1"/>
    </xf>
    <xf numFmtId="0" fontId="12" fillId="6" borderId="2" xfId="0" applyFont="1" applyFill="1" applyBorder="1" applyAlignment="1">
      <alignment horizontal="center" wrapText="1"/>
    </xf>
    <xf numFmtId="0" fontId="12" fillId="7" borderId="16" xfId="0" applyFont="1" applyFill="1" applyBorder="1" applyAlignment="1">
      <alignment horizontal="center" wrapText="1"/>
    </xf>
    <xf numFmtId="166" fontId="12" fillId="7" borderId="17" xfId="0" applyNumberFormat="1" applyFont="1" applyFill="1" applyBorder="1" applyAlignment="1">
      <alignment horizontal="center" wrapText="1"/>
    </xf>
    <xf numFmtId="0" fontId="12" fillId="3" borderId="18" xfId="0" applyFont="1" applyFill="1" applyBorder="1" applyAlignment="1">
      <alignment horizontal="center" wrapText="1"/>
    </xf>
    <xf numFmtId="0" fontId="12" fillId="0" borderId="19" xfId="0" applyFont="1" applyFill="1" applyBorder="1" applyAlignment="1">
      <alignment horizontal="center" wrapText="1"/>
    </xf>
    <xf numFmtId="10" fontId="10" fillId="4" borderId="16" xfId="0" applyNumberFormat="1" applyFont="1" applyFill="1" applyBorder="1" applyAlignment="1">
      <alignment horizontal="center" wrapText="1"/>
    </xf>
    <xf numFmtId="165" fontId="6" fillId="4" borderId="17" xfId="1" applyNumberFormat="1" applyFont="1" applyFill="1" applyBorder="1" applyAlignment="1">
      <alignment wrapText="1"/>
    </xf>
    <xf numFmtId="164" fontId="6" fillId="4" borderId="11" xfId="1" applyNumberFormat="1" applyFont="1" applyFill="1" applyBorder="1" applyAlignment="1">
      <alignment wrapText="1"/>
    </xf>
    <xf numFmtId="164" fontId="6" fillId="0" borderId="20" xfId="1" applyNumberFormat="1" applyFont="1" applyFill="1" applyBorder="1" applyAlignment="1">
      <alignment horizontal="center" vertical="center" wrapText="1"/>
    </xf>
    <xf numFmtId="164" fontId="6" fillId="0" borderId="19" xfId="1" applyNumberFormat="1" applyFont="1" applyFill="1" applyBorder="1" applyAlignment="1">
      <alignment horizontal="center" vertical="center" wrapText="1"/>
    </xf>
    <xf numFmtId="0" fontId="2" fillId="0" borderId="21" xfId="0" applyFont="1" applyBorder="1"/>
    <xf numFmtId="0" fontId="13" fillId="0" borderId="3" xfId="0" applyFont="1" applyBorder="1" applyAlignment="1">
      <alignment horizontal="center"/>
    </xf>
    <xf numFmtId="49" fontId="6" fillId="8" borderId="22" xfId="0" applyNumberFormat="1" applyFont="1" applyFill="1" applyBorder="1" applyAlignment="1">
      <alignment horizontal="center"/>
    </xf>
    <xf numFmtId="1" fontId="2" fillId="7" borderId="18" xfId="2" applyNumberFormat="1" applyFont="1" applyFill="1" applyBorder="1" applyAlignment="1">
      <alignment horizontal="center"/>
    </xf>
    <xf numFmtId="1" fontId="2" fillId="7" borderId="20" xfId="2" applyNumberFormat="1" applyFont="1" applyFill="1" applyBorder="1" applyAlignment="1">
      <alignment horizontal="center"/>
    </xf>
    <xf numFmtId="1" fontId="2" fillId="3" borderId="5" xfId="2" applyNumberFormat="1" applyFont="1" applyFill="1" applyBorder="1" applyAlignment="1">
      <alignment horizontal="center"/>
    </xf>
    <xf numFmtId="1" fontId="2" fillId="7" borderId="5" xfId="2" applyNumberFormat="1" applyFont="1" applyFill="1" applyBorder="1" applyAlignment="1">
      <alignment horizontal="center"/>
    </xf>
    <xf numFmtId="1" fontId="14" fillId="7" borderId="5" xfId="2" applyNumberFormat="1" applyFont="1" applyFill="1" applyBorder="1" applyAlignment="1">
      <alignment horizontal="center"/>
    </xf>
    <xf numFmtId="1" fontId="14" fillId="7" borderId="5" xfId="2" applyNumberFormat="1" applyFont="1" applyFill="1" applyBorder="1" applyAlignment="1"/>
    <xf numFmtId="1" fontId="6" fillId="9" borderId="5" xfId="2" applyNumberFormat="1" applyFont="1" applyFill="1" applyBorder="1" applyAlignment="1">
      <alignment horizontal="center"/>
    </xf>
    <xf numFmtId="1" fontId="6" fillId="9" borderId="6" xfId="2" applyNumberFormat="1" applyFont="1" applyFill="1" applyBorder="1" applyAlignment="1">
      <alignment horizontal="center"/>
    </xf>
    <xf numFmtId="165" fontId="14" fillId="9" borderId="23" xfId="0" applyNumberFormat="1" applyFont="1" applyFill="1" applyBorder="1" applyAlignment="1">
      <alignment horizontal="center" wrapText="1"/>
    </xf>
    <xf numFmtId="167" fontId="2" fillId="9" borderId="5" xfId="0" applyNumberFormat="1" applyFont="1" applyFill="1" applyBorder="1" applyAlignment="1">
      <alignment horizontal="center"/>
    </xf>
    <xf numFmtId="167" fontId="2" fillId="9" borderId="12" xfId="0" applyNumberFormat="1" applyFont="1" applyFill="1" applyBorder="1" applyAlignment="1">
      <alignment horizontal="center"/>
    </xf>
    <xf numFmtId="167" fontId="2" fillId="9" borderId="11" xfId="0" applyNumberFormat="1" applyFont="1" applyFill="1" applyBorder="1" applyAlignment="1">
      <alignment horizontal="center"/>
    </xf>
    <xf numFmtId="167" fontId="2" fillId="9" borderId="7" xfId="0" applyNumberFormat="1" applyFont="1" applyFill="1" applyBorder="1" applyAlignment="1">
      <alignment horizontal="center"/>
    </xf>
    <xf numFmtId="4" fontId="12" fillId="9" borderId="23" xfId="0" applyNumberFormat="1" applyFont="1" applyFill="1" applyBorder="1" applyAlignment="1">
      <alignment horizontal="center" vertical="center"/>
    </xf>
    <xf numFmtId="4" fontId="2" fillId="9" borderId="5" xfId="0" applyNumberFormat="1" applyFont="1" applyFill="1" applyBorder="1" applyAlignment="1">
      <alignment horizontal="center" vertical="center"/>
    </xf>
    <xf numFmtId="4" fontId="12" fillId="9" borderId="12" xfId="0" applyNumberFormat="1" applyFont="1" applyFill="1" applyBorder="1" applyAlignment="1">
      <alignment horizontal="center" vertical="center"/>
    </xf>
    <xf numFmtId="164" fontId="11" fillId="0" borderId="24" xfId="0" applyNumberFormat="1" applyFont="1" applyBorder="1" applyAlignment="1">
      <alignment vertical="center"/>
    </xf>
    <xf numFmtId="167" fontId="2" fillId="0" borderId="25" xfId="0" applyNumberFormat="1" applyFont="1" applyFill="1" applyBorder="1" applyAlignment="1">
      <alignment vertical="center"/>
    </xf>
    <xf numFmtId="165" fontId="2" fillId="0" borderId="26" xfId="0" applyNumberFormat="1" applyFont="1" applyFill="1" applyBorder="1" applyAlignment="1">
      <alignment vertical="center"/>
    </xf>
    <xf numFmtId="165" fontId="12" fillId="5" borderId="25" xfId="0" applyNumberFormat="1" applyFont="1" applyFill="1" applyBorder="1" applyAlignment="1">
      <alignment vertical="center"/>
    </xf>
    <xf numFmtId="165" fontId="12" fillId="5" borderId="26" xfId="0" applyNumberFormat="1" applyFont="1" applyFill="1" applyBorder="1" applyAlignment="1">
      <alignment vertical="center"/>
    </xf>
    <xf numFmtId="165" fontId="12" fillId="6" borderId="27" xfId="0" applyNumberFormat="1" applyFont="1" applyFill="1" applyBorder="1" applyAlignment="1">
      <alignment vertical="center"/>
    </xf>
    <xf numFmtId="165" fontId="12" fillId="6" borderId="28" xfId="0" applyNumberFormat="1" applyFont="1" applyFill="1" applyBorder="1" applyAlignment="1">
      <alignment vertical="center"/>
    </xf>
    <xf numFmtId="165" fontId="12" fillId="2" borderId="29" xfId="0" applyNumberFormat="1" applyFont="1" applyFill="1" applyBorder="1" applyAlignment="1">
      <alignment vertical="center"/>
    </xf>
    <xf numFmtId="167" fontId="12" fillId="2" borderId="30" xfId="0" applyNumberFormat="1" applyFont="1" applyFill="1" applyBorder="1" applyAlignment="1">
      <alignment vertical="center"/>
    </xf>
    <xf numFmtId="165" fontId="12" fillId="3" borderId="31" xfId="0" applyNumberFormat="1" applyFont="1" applyFill="1" applyBorder="1" applyAlignment="1">
      <alignment vertical="center"/>
    </xf>
    <xf numFmtId="166" fontId="12" fillId="0" borderId="32" xfId="0" applyNumberFormat="1" applyFont="1" applyFill="1" applyBorder="1" applyAlignment="1">
      <alignment vertical="center"/>
    </xf>
    <xf numFmtId="10" fontId="12" fillId="4" borderId="29" xfId="0" applyNumberFormat="1" applyFont="1" applyFill="1" applyBorder="1" applyAlignment="1">
      <alignment vertical="center"/>
    </xf>
    <xf numFmtId="165" fontId="2" fillId="4" borderId="30" xfId="1" applyNumberFormat="1" applyFont="1" applyFill="1" applyBorder="1" applyAlignment="1">
      <alignment vertical="center"/>
    </xf>
    <xf numFmtId="164" fontId="2" fillId="4" borderId="27" xfId="1" applyNumberFormat="1" applyFont="1" applyFill="1" applyBorder="1" applyAlignment="1">
      <alignment vertical="center"/>
    </xf>
    <xf numFmtId="164" fontId="2" fillId="0" borderId="33" xfId="1" applyNumberFormat="1" applyFont="1" applyFill="1" applyBorder="1" applyAlignment="1">
      <alignment vertical="center"/>
    </xf>
    <xf numFmtId="164" fontId="2" fillId="0" borderId="32" xfId="1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3" fillId="0" borderId="34" xfId="0" applyFont="1" applyBorder="1" applyAlignment="1">
      <alignment horizontal="center"/>
    </xf>
    <xf numFmtId="49" fontId="6" fillId="8" borderId="35" xfId="0" applyNumberFormat="1" applyFont="1" applyFill="1" applyBorder="1" applyAlignment="1">
      <alignment horizontal="center"/>
    </xf>
    <xf numFmtId="1" fontId="2" fillId="7" borderId="36" xfId="2" applyNumberFormat="1" applyFont="1" applyFill="1" applyBorder="1" applyAlignment="1">
      <alignment horizontal="center"/>
    </xf>
    <xf numFmtId="1" fontId="2" fillId="7" borderId="37" xfId="2" applyNumberFormat="1" applyFont="1" applyFill="1" applyBorder="1" applyAlignment="1">
      <alignment horizontal="center"/>
    </xf>
    <xf numFmtId="1" fontId="2" fillId="3" borderId="33" xfId="2" applyNumberFormat="1" applyFont="1" applyFill="1" applyBorder="1" applyAlignment="1">
      <alignment horizontal="center"/>
    </xf>
    <xf numFmtId="1" fontId="2" fillId="7" borderId="33" xfId="2" applyNumberFormat="1" applyFont="1" applyFill="1" applyBorder="1" applyAlignment="1">
      <alignment horizontal="center"/>
    </xf>
    <xf numFmtId="1" fontId="14" fillId="7" borderId="33" xfId="2" applyNumberFormat="1" applyFont="1" applyFill="1" applyBorder="1" applyAlignment="1">
      <alignment horizontal="center"/>
    </xf>
    <xf numFmtId="1" fontId="14" fillId="7" borderId="33" xfId="2" applyNumberFormat="1" applyFont="1" applyFill="1" applyBorder="1" applyAlignment="1"/>
    <xf numFmtId="1" fontId="6" fillId="9" borderId="33" xfId="2" applyNumberFormat="1" applyFont="1" applyFill="1" applyBorder="1" applyAlignment="1">
      <alignment horizontal="center"/>
    </xf>
    <xf numFmtId="1" fontId="6" fillId="9" borderId="32" xfId="2" applyNumberFormat="1" applyFont="1" applyFill="1" applyBorder="1" applyAlignment="1">
      <alignment horizontal="center"/>
    </xf>
    <xf numFmtId="165" fontId="14" fillId="9" borderId="29" xfId="0" applyNumberFormat="1" applyFont="1" applyFill="1" applyBorder="1" applyAlignment="1">
      <alignment horizontal="center" wrapText="1"/>
    </xf>
    <xf numFmtId="167" fontId="2" fillId="9" borderId="33" xfId="0" applyNumberFormat="1" applyFont="1" applyFill="1" applyBorder="1" applyAlignment="1">
      <alignment horizontal="center"/>
    </xf>
    <xf numFmtId="167" fontId="2" fillId="9" borderId="30" xfId="0" applyNumberFormat="1" applyFont="1" applyFill="1" applyBorder="1" applyAlignment="1">
      <alignment horizontal="center"/>
    </xf>
    <xf numFmtId="167" fontId="2" fillId="9" borderId="38" xfId="0" applyNumberFormat="1" applyFont="1" applyFill="1" applyBorder="1" applyAlignment="1">
      <alignment horizontal="center"/>
    </xf>
    <xf numFmtId="167" fontId="2" fillId="9" borderId="39" xfId="0" applyNumberFormat="1" applyFont="1" applyFill="1" applyBorder="1" applyAlignment="1">
      <alignment horizontal="center"/>
    </xf>
    <xf numFmtId="4" fontId="12" fillId="9" borderId="29" xfId="0" applyNumberFormat="1" applyFont="1" applyFill="1" applyBorder="1" applyAlignment="1">
      <alignment horizontal="center" vertical="center"/>
    </xf>
    <xf numFmtId="4" fontId="2" fillId="9" borderId="33" xfId="0" applyNumberFormat="1" applyFont="1" applyFill="1" applyBorder="1" applyAlignment="1">
      <alignment horizontal="center" vertical="center"/>
    </xf>
    <xf numFmtId="4" fontId="12" fillId="9" borderId="30" xfId="0" applyNumberFormat="1" applyFont="1" applyFill="1" applyBorder="1" applyAlignment="1">
      <alignment horizontal="center" vertical="center"/>
    </xf>
    <xf numFmtId="164" fontId="11" fillId="0" borderId="40" xfId="0" applyNumberFormat="1" applyFont="1" applyBorder="1" applyAlignment="1">
      <alignment vertical="center"/>
    </xf>
    <xf numFmtId="167" fontId="2" fillId="0" borderId="41" xfId="0" applyNumberFormat="1" applyFont="1" applyFill="1" applyBorder="1" applyAlignment="1">
      <alignment vertical="center"/>
    </xf>
    <xf numFmtId="165" fontId="2" fillId="0" borderId="42" xfId="0" applyNumberFormat="1" applyFont="1" applyFill="1" applyBorder="1" applyAlignment="1">
      <alignment vertical="center"/>
    </xf>
    <xf numFmtId="165" fontId="12" fillId="5" borderId="41" xfId="0" applyNumberFormat="1" applyFont="1" applyFill="1" applyBorder="1" applyAlignment="1">
      <alignment vertical="center"/>
    </xf>
    <xf numFmtId="165" fontId="12" fillId="5" borderId="43" xfId="0" applyNumberFormat="1" applyFont="1" applyFill="1" applyBorder="1" applyAlignment="1">
      <alignment vertical="center"/>
    </xf>
    <xf numFmtId="165" fontId="12" fillId="6" borderId="44" xfId="0" applyNumberFormat="1" applyFont="1" applyFill="1" applyBorder="1" applyAlignment="1">
      <alignment vertical="center"/>
    </xf>
    <xf numFmtId="165" fontId="12" fillId="6" borderId="45" xfId="0" applyNumberFormat="1" applyFont="1" applyFill="1" applyBorder="1" applyAlignment="1">
      <alignment vertical="center"/>
    </xf>
    <xf numFmtId="165" fontId="12" fillId="2" borderId="41" xfId="0" applyNumberFormat="1" applyFont="1" applyFill="1" applyBorder="1" applyAlignment="1">
      <alignment vertical="center"/>
    </xf>
    <xf numFmtId="167" fontId="12" fillId="2" borderId="42" xfId="0" applyNumberFormat="1" applyFont="1" applyFill="1" applyBorder="1" applyAlignment="1">
      <alignment vertical="center"/>
    </xf>
    <xf numFmtId="165" fontId="12" fillId="3" borderId="36" xfId="0" applyNumberFormat="1" applyFont="1" applyFill="1" applyBorder="1" applyAlignment="1">
      <alignment vertical="center"/>
    </xf>
    <xf numFmtId="164" fontId="2" fillId="4" borderId="38" xfId="1" applyNumberFormat="1" applyFont="1" applyFill="1" applyBorder="1" applyAlignment="1">
      <alignment vertical="center"/>
    </xf>
    <xf numFmtId="0" fontId="13" fillId="0" borderId="46" xfId="0" applyFont="1" applyBorder="1" applyAlignment="1">
      <alignment horizontal="center"/>
    </xf>
    <xf numFmtId="49" fontId="6" fillId="8" borderId="34" xfId="0" applyNumberFormat="1" applyFont="1" applyFill="1" applyBorder="1" applyAlignment="1">
      <alignment horizontal="center"/>
    </xf>
    <xf numFmtId="1" fontId="2" fillId="7" borderId="31" xfId="2" applyNumberFormat="1" applyFont="1" applyFill="1" applyBorder="1" applyAlignment="1">
      <alignment horizontal="center"/>
    </xf>
    <xf numFmtId="1" fontId="14" fillId="7" borderId="33" xfId="2" applyNumberFormat="1" applyFont="1" applyFill="1" applyBorder="1"/>
    <xf numFmtId="165" fontId="14" fillId="9" borderId="39" xfId="0" applyNumberFormat="1" applyFont="1" applyFill="1" applyBorder="1" applyAlignment="1">
      <alignment horizontal="center" wrapText="1"/>
    </xf>
    <xf numFmtId="167" fontId="2" fillId="9" borderId="32" xfId="0" applyNumberFormat="1" applyFont="1" applyFill="1" applyBorder="1" applyAlignment="1">
      <alignment horizontal="center"/>
    </xf>
    <xf numFmtId="167" fontId="2" fillId="9" borderId="47" xfId="0" applyNumberFormat="1" applyFont="1" applyFill="1" applyBorder="1" applyAlignment="1">
      <alignment horizontal="center"/>
    </xf>
    <xf numFmtId="4" fontId="12" fillId="9" borderId="39" xfId="0" applyNumberFormat="1" applyFont="1" applyFill="1" applyBorder="1" applyAlignment="1">
      <alignment horizontal="center" vertical="center"/>
    </xf>
    <xf numFmtId="4" fontId="2" fillId="9" borderId="32" xfId="0" applyNumberFormat="1" applyFont="1" applyFill="1" applyBorder="1" applyAlignment="1">
      <alignment horizontal="center" vertical="center"/>
    </xf>
    <xf numFmtId="164" fontId="11" fillId="0" borderId="48" xfId="0" applyNumberFormat="1" applyFont="1" applyBorder="1" applyAlignment="1">
      <alignment vertical="center"/>
    </xf>
    <xf numFmtId="167" fontId="2" fillId="0" borderId="29" xfId="0" applyNumberFormat="1" applyFont="1" applyFill="1" applyBorder="1" applyAlignment="1">
      <alignment vertical="center"/>
    </xf>
    <xf numFmtId="165" fontId="2" fillId="0" borderId="30" xfId="0" applyNumberFormat="1" applyFont="1" applyFill="1" applyBorder="1" applyAlignment="1">
      <alignment vertical="center"/>
    </xf>
    <xf numFmtId="165" fontId="12" fillId="5" borderId="29" xfId="0" applyNumberFormat="1" applyFont="1" applyFill="1" applyBorder="1" applyAlignment="1">
      <alignment vertical="center"/>
    </xf>
    <xf numFmtId="165" fontId="12" fillId="5" borderId="30" xfId="0" applyNumberFormat="1" applyFont="1" applyFill="1" applyBorder="1" applyAlignment="1">
      <alignment vertical="center"/>
    </xf>
    <xf numFmtId="165" fontId="12" fillId="6" borderId="38" xfId="0" applyNumberFormat="1" applyFont="1" applyFill="1" applyBorder="1" applyAlignment="1">
      <alignment vertical="center"/>
    </xf>
    <xf numFmtId="165" fontId="12" fillId="6" borderId="39" xfId="0" applyNumberFormat="1" applyFont="1" applyFill="1" applyBorder="1" applyAlignment="1">
      <alignment vertical="center"/>
    </xf>
    <xf numFmtId="167" fontId="12" fillId="2" borderId="49" xfId="0" applyNumberFormat="1" applyFont="1" applyFill="1" applyBorder="1" applyAlignment="1">
      <alignment vertical="center"/>
    </xf>
    <xf numFmtId="165" fontId="12" fillId="3" borderId="50" xfId="0" applyNumberFormat="1" applyFont="1" applyFill="1" applyBorder="1" applyAlignment="1">
      <alignment vertical="center"/>
    </xf>
    <xf numFmtId="0" fontId="13" fillId="10" borderId="34" xfId="0" applyFont="1" applyFill="1" applyBorder="1" applyAlignment="1">
      <alignment horizontal="center"/>
    </xf>
    <xf numFmtId="49" fontId="6" fillId="8" borderId="46" xfId="0" applyNumberFormat="1" applyFont="1" applyFill="1" applyBorder="1" applyAlignment="1">
      <alignment horizontal="center"/>
    </xf>
    <xf numFmtId="1" fontId="2" fillId="7" borderId="51" xfId="2" applyNumberFormat="1" applyFont="1" applyFill="1" applyBorder="1" applyAlignment="1">
      <alignment horizontal="center"/>
    </xf>
    <xf numFmtId="1" fontId="2" fillId="7" borderId="47" xfId="2" applyNumberFormat="1" applyFont="1" applyFill="1" applyBorder="1" applyAlignment="1">
      <alignment horizontal="center"/>
    </xf>
    <xf numFmtId="1" fontId="2" fillId="3" borderId="47" xfId="2" applyNumberFormat="1" applyFont="1" applyFill="1" applyBorder="1" applyAlignment="1">
      <alignment horizontal="center"/>
    </xf>
    <xf numFmtId="1" fontId="2" fillId="7" borderId="47" xfId="2" applyNumberFormat="1" applyFont="1" applyFill="1" applyBorder="1" applyAlignment="1"/>
    <xf numFmtId="1" fontId="6" fillId="9" borderId="47" xfId="2" applyNumberFormat="1" applyFont="1" applyFill="1" applyBorder="1" applyAlignment="1">
      <alignment horizontal="center"/>
    </xf>
    <xf numFmtId="1" fontId="6" fillId="9" borderId="52" xfId="2" applyNumberFormat="1" applyFont="1" applyFill="1" applyBorder="1" applyAlignment="1">
      <alignment horizontal="center"/>
    </xf>
    <xf numFmtId="165" fontId="14" fillId="9" borderId="53" xfId="0" applyNumberFormat="1" applyFont="1" applyFill="1" applyBorder="1" applyAlignment="1">
      <alignment horizontal="center" wrapText="1"/>
    </xf>
    <xf numFmtId="167" fontId="2" fillId="9" borderId="43" xfId="0" applyNumberFormat="1" applyFont="1" applyFill="1" applyBorder="1" applyAlignment="1">
      <alignment horizontal="center"/>
    </xf>
    <xf numFmtId="167" fontId="2" fillId="9" borderId="0" xfId="0" applyNumberFormat="1" applyFont="1" applyFill="1" applyBorder="1" applyAlignment="1">
      <alignment horizontal="center"/>
    </xf>
    <xf numFmtId="167" fontId="2" fillId="9" borderId="45" xfId="0" applyNumberFormat="1" applyFont="1" applyFill="1" applyBorder="1" applyAlignment="1">
      <alignment horizontal="center"/>
    </xf>
    <xf numFmtId="4" fontId="12" fillId="9" borderId="53" xfId="0" applyNumberFormat="1" applyFont="1" applyFill="1" applyBorder="1" applyAlignment="1">
      <alignment horizontal="center" vertical="center"/>
    </xf>
    <xf numFmtId="4" fontId="2" fillId="9" borderId="47" xfId="0" applyNumberFormat="1" applyFont="1" applyFill="1" applyBorder="1" applyAlignment="1">
      <alignment horizontal="center" vertical="center"/>
    </xf>
    <xf numFmtId="4" fontId="12" fillId="9" borderId="43" xfId="0" applyNumberFormat="1" applyFont="1" applyFill="1" applyBorder="1" applyAlignment="1">
      <alignment horizontal="center" vertical="center"/>
    </xf>
    <xf numFmtId="164" fontId="11" fillId="10" borderId="40" xfId="0" applyNumberFormat="1" applyFont="1" applyFill="1" applyBorder="1"/>
    <xf numFmtId="167" fontId="2" fillId="10" borderId="53" xfId="0" applyNumberFormat="1" applyFont="1" applyFill="1" applyBorder="1"/>
    <xf numFmtId="165" fontId="2" fillId="10" borderId="43" xfId="0" applyNumberFormat="1" applyFont="1" applyFill="1" applyBorder="1"/>
    <xf numFmtId="165" fontId="12" fillId="10" borderId="53" xfId="0" applyNumberFormat="1" applyFont="1" applyFill="1" applyBorder="1"/>
    <xf numFmtId="165" fontId="12" fillId="10" borderId="43" xfId="0" applyNumberFormat="1" applyFont="1" applyFill="1" applyBorder="1"/>
    <xf numFmtId="165" fontId="12" fillId="10" borderId="0" xfId="0" applyNumberFormat="1" applyFont="1" applyFill="1" applyBorder="1"/>
    <xf numFmtId="165" fontId="12" fillId="10" borderId="45" xfId="0" applyNumberFormat="1" applyFont="1" applyFill="1" applyBorder="1"/>
    <xf numFmtId="167" fontId="12" fillId="10" borderId="43" xfId="0" applyNumberFormat="1" applyFont="1" applyFill="1" applyBorder="1"/>
    <xf numFmtId="165" fontId="12" fillId="10" borderId="51" xfId="0" applyNumberFormat="1" applyFont="1" applyFill="1" applyBorder="1"/>
    <xf numFmtId="166" fontId="12" fillId="10" borderId="32" xfId="0" applyNumberFormat="1" applyFont="1" applyFill="1" applyBorder="1"/>
    <xf numFmtId="10" fontId="12" fillId="10" borderId="29" xfId="0" applyNumberFormat="1" applyFont="1" applyFill="1" applyBorder="1"/>
    <xf numFmtId="165" fontId="2" fillId="10" borderId="30" xfId="1" applyNumberFormat="1" applyFont="1" applyFill="1" applyBorder="1"/>
    <xf numFmtId="164" fontId="2" fillId="10" borderId="38" xfId="1" applyNumberFormat="1" applyFont="1" applyFill="1" applyBorder="1"/>
    <xf numFmtId="164" fontId="2" fillId="10" borderId="33" xfId="1" applyNumberFormat="1" applyFont="1" applyFill="1" applyBorder="1"/>
    <xf numFmtId="164" fontId="2" fillId="10" borderId="32" xfId="1" applyNumberFormat="1" applyFont="1" applyFill="1" applyBorder="1"/>
    <xf numFmtId="0" fontId="2" fillId="9" borderId="0" xfId="0" applyFont="1" applyFill="1" applyBorder="1"/>
    <xf numFmtId="0" fontId="2" fillId="9" borderId="0" xfId="0" applyFont="1" applyFill="1"/>
    <xf numFmtId="0" fontId="2" fillId="10" borderId="0" xfId="0" applyFont="1" applyFill="1"/>
    <xf numFmtId="1" fontId="2" fillId="7" borderId="33" xfId="2" applyNumberFormat="1" applyFont="1" applyFill="1" applyBorder="1" applyAlignment="1"/>
    <xf numFmtId="164" fontId="11" fillId="0" borderId="48" xfId="0" applyNumberFormat="1" applyFont="1" applyBorder="1"/>
    <xf numFmtId="167" fontId="2" fillId="0" borderId="29" xfId="0" applyNumberFormat="1" applyFont="1" applyFill="1" applyBorder="1"/>
    <xf numFmtId="165" fontId="2" fillId="0" borderId="30" xfId="0" applyNumberFormat="1" applyFont="1" applyFill="1" applyBorder="1"/>
    <xf numFmtId="165" fontId="12" fillId="5" borderId="29" xfId="0" applyNumberFormat="1" applyFont="1" applyFill="1" applyBorder="1"/>
    <xf numFmtId="165" fontId="12" fillId="5" borderId="30" xfId="0" applyNumberFormat="1" applyFont="1" applyFill="1" applyBorder="1"/>
    <xf numFmtId="165" fontId="12" fillId="6" borderId="38" xfId="0" applyNumberFormat="1" applyFont="1" applyFill="1" applyBorder="1"/>
    <xf numFmtId="165" fontId="12" fillId="6" borderId="39" xfId="0" applyNumberFormat="1" applyFont="1" applyFill="1" applyBorder="1"/>
    <xf numFmtId="165" fontId="12" fillId="2" borderId="29" xfId="0" applyNumberFormat="1" applyFont="1" applyFill="1" applyBorder="1"/>
    <xf numFmtId="167" fontId="12" fillId="2" borderId="30" xfId="0" applyNumberFormat="1" applyFont="1" applyFill="1" applyBorder="1"/>
    <xf numFmtId="165" fontId="12" fillId="3" borderId="31" xfId="0" applyNumberFormat="1" applyFont="1" applyFill="1" applyBorder="1"/>
    <xf numFmtId="166" fontId="12" fillId="0" borderId="32" xfId="0" applyNumberFormat="1" applyFont="1" applyFill="1" applyBorder="1"/>
    <xf numFmtId="10" fontId="12" fillId="4" borderId="29" xfId="0" applyNumberFormat="1" applyFont="1" applyFill="1" applyBorder="1"/>
    <xf numFmtId="165" fontId="2" fillId="4" borderId="30" xfId="1" applyNumberFormat="1" applyFont="1" applyFill="1" applyBorder="1"/>
    <xf numFmtId="164" fontId="2" fillId="4" borderId="38" xfId="1" applyNumberFormat="1" applyFont="1" applyFill="1" applyBorder="1"/>
    <xf numFmtId="164" fontId="2" fillId="0" borderId="33" xfId="1" applyNumberFormat="1" applyFont="1" applyFill="1" applyBorder="1"/>
    <xf numFmtId="164" fontId="2" fillId="0" borderId="32" xfId="1" applyNumberFormat="1" applyFont="1" applyFill="1" applyBorder="1"/>
    <xf numFmtId="1" fontId="2" fillId="9" borderId="47" xfId="2" applyNumberFormat="1" applyFont="1" applyFill="1" applyBorder="1" applyAlignment="1">
      <alignment horizontal="center"/>
    </xf>
    <xf numFmtId="1" fontId="2" fillId="7" borderId="47" xfId="2" applyNumberFormat="1" applyFont="1" applyFill="1" applyBorder="1"/>
    <xf numFmtId="165" fontId="14" fillId="9" borderId="45" xfId="0" applyNumberFormat="1" applyFont="1" applyFill="1" applyBorder="1" applyAlignment="1">
      <alignment horizontal="center" wrapText="1"/>
    </xf>
    <xf numFmtId="167" fontId="2" fillId="9" borderId="52" xfId="0" applyNumberFormat="1" applyFont="1" applyFill="1" applyBorder="1" applyAlignment="1">
      <alignment horizontal="center"/>
    </xf>
    <xf numFmtId="4" fontId="12" fillId="9" borderId="45" xfId="0" applyNumberFormat="1" applyFont="1" applyFill="1" applyBorder="1" applyAlignment="1">
      <alignment horizontal="center"/>
    </xf>
    <xf numFmtId="4" fontId="2" fillId="9" borderId="47" xfId="0" applyNumberFormat="1" applyFont="1" applyFill="1" applyBorder="1" applyAlignment="1">
      <alignment horizontal="center"/>
    </xf>
    <xf numFmtId="4" fontId="2" fillId="9" borderId="52" xfId="0" applyNumberFormat="1" applyFont="1" applyFill="1" applyBorder="1" applyAlignment="1">
      <alignment horizontal="center"/>
    </xf>
    <xf numFmtId="4" fontId="12" fillId="9" borderId="43" xfId="0" applyNumberFormat="1" applyFont="1" applyFill="1" applyBorder="1" applyAlignment="1">
      <alignment horizontal="center"/>
    </xf>
    <xf numFmtId="164" fontId="11" fillId="0" borderId="40" xfId="0" applyNumberFormat="1" applyFont="1" applyBorder="1"/>
    <xf numFmtId="167" fontId="2" fillId="0" borderId="53" xfId="0" applyNumberFormat="1" applyFont="1" applyFill="1" applyBorder="1"/>
    <xf numFmtId="165" fontId="2" fillId="0" borderId="43" xfId="0" applyNumberFormat="1" applyFont="1" applyFill="1" applyBorder="1"/>
    <xf numFmtId="165" fontId="12" fillId="5" borderId="53" xfId="0" applyNumberFormat="1" applyFont="1" applyFill="1" applyBorder="1"/>
    <xf numFmtId="165" fontId="12" fillId="5" borderId="43" xfId="0" applyNumberFormat="1" applyFont="1" applyFill="1" applyBorder="1"/>
    <xf numFmtId="165" fontId="12" fillId="6" borderId="0" xfId="0" applyNumberFormat="1" applyFont="1" applyFill="1" applyBorder="1"/>
    <xf numFmtId="165" fontId="12" fillId="6" borderId="45" xfId="0" applyNumberFormat="1" applyFont="1" applyFill="1" applyBorder="1"/>
    <xf numFmtId="165" fontId="12" fillId="2" borderId="53" xfId="0" applyNumberFormat="1" applyFont="1" applyFill="1" applyBorder="1"/>
    <xf numFmtId="167" fontId="12" fillId="2" borderId="43" xfId="0" applyNumberFormat="1" applyFont="1" applyFill="1" applyBorder="1"/>
    <xf numFmtId="165" fontId="12" fillId="3" borderId="51" xfId="0" applyNumberFormat="1" applyFont="1" applyFill="1" applyBorder="1"/>
    <xf numFmtId="166" fontId="12" fillId="0" borderId="54" xfId="0" applyNumberFormat="1" applyFont="1" applyFill="1" applyBorder="1"/>
    <xf numFmtId="10" fontId="12" fillId="4" borderId="41" xfId="0" applyNumberFormat="1" applyFont="1" applyFill="1" applyBorder="1"/>
    <xf numFmtId="165" fontId="2" fillId="4" borderId="42" xfId="1" applyNumberFormat="1" applyFont="1" applyFill="1" applyBorder="1"/>
    <xf numFmtId="164" fontId="2" fillId="4" borderId="44" xfId="1" applyNumberFormat="1" applyFont="1" applyFill="1" applyBorder="1"/>
    <xf numFmtId="164" fontId="2" fillId="0" borderId="37" xfId="1" applyNumberFormat="1" applyFont="1" applyFill="1" applyBorder="1"/>
    <xf numFmtId="164" fontId="2" fillId="0" borderId="54" xfId="1" applyNumberFormat="1" applyFont="1" applyFill="1" applyBorder="1"/>
    <xf numFmtId="49" fontId="6" fillId="11" borderId="35" xfId="0" applyNumberFormat="1" applyFont="1" applyFill="1" applyBorder="1" applyAlignment="1">
      <alignment horizontal="center"/>
    </xf>
    <xf numFmtId="1" fontId="2" fillId="3" borderId="37" xfId="2" applyNumberFormat="1" applyFont="1" applyFill="1" applyBorder="1" applyAlignment="1">
      <alignment horizontal="center"/>
    </xf>
    <xf numFmtId="1" fontId="2" fillId="9" borderId="37" xfId="2" applyNumberFormat="1" applyFont="1" applyFill="1" applyBorder="1" applyAlignment="1">
      <alignment horizontal="center"/>
    </xf>
    <xf numFmtId="1" fontId="6" fillId="9" borderId="37" xfId="2" applyNumberFormat="1" applyFont="1" applyFill="1" applyBorder="1" applyAlignment="1">
      <alignment horizontal="center"/>
    </xf>
    <xf numFmtId="49" fontId="6" fillId="9" borderId="37" xfId="2" applyNumberFormat="1" applyFont="1" applyFill="1" applyBorder="1" applyAlignment="1">
      <alignment horizontal="center"/>
    </xf>
    <xf numFmtId="1" fontId="6" fillId="9" borderId="54" xfId="2" applyNumberFormat="1" applyFont="1" applyFill="1" applyBorder="1" applyAlignment="1">
      <alignment horizontal="center"/>
    </xf>
    <xf numFmtId="165" fontId="14" fillId="9" borderId="55" xfId="0" applyNumberFormat="1" applyFont="1" applyFill="1" applyBorder="1" applyAlignment="1">
      <alignment horizontal="center" wrapText="1"/>
    </xf>
    <xf numFmtId="167" fontId="2" fillId="9" borderId="42" xfId="0" applyNumberFormat="1" applyFont="1" applyFill="1" applyBorder="1" applyAlignment="1">
      <alignment horizontal="center"/>
    </xf>
    <xf numFmtId="4" fontId="12" fillId="9" borderId="39" xfId="0" applyNumberFormat="1" applyFont="1" applyFill="1" applyBorder="1" applyAlignment="1">
      <alignment horizontal="center"/>
    </xf>
    <xf numFmtId="4" fontId="2" fillId="9" borderId="33" xfId="0" applyNumberFormat="1" applyFont="1" applyFill="1" applyBorder="1" applyAlignment="1">
      <alignment horizontal="center"/>
    </xf>
    <xf numFmtId="4" fontId="2" fillId="9" borderId="32" xfId="0" applyNumberFormat="1" applyFont="1" applyFill="1" applyBorder="1" applyAlignment="1">
      <alignment horizontal="center"/>
    </xf>
    <xf numFmtId="4" fontId="2" fillId="9" borderId="54" xfId="0" applyNumberFormat="1" applyFont="1" applyFill="1" applyBorder="1" applyAlignment="1">
      <alignment horizontal="center"/>
    </xf>
    <xf numFmtId="4" fontId="12" fillId="9" borderId="42" xfId="0" applyNumberFormat="1" applyFont="1" applyFill="1" applyBorder="1" applyAlignment="1">
      <alignment horizontal="center"/>
    </xf>
    <xf numFmtId="164" fontId="11" fillId="9" borderId="48" xfId="0" applyNumberFormat="1" applyFont="1" applyFill="1" applyBorder="1"/>
    <xf numFmtId="167" fontId="2" fillId="9" borderId="41" xfId="0" applyNumberFormat="1" applyFont="1" applyFill="1" applyBorder="1"/>
    <xf numFmtId="165" fontId="2" fillId="9" borderId="30" xfId="0" applyNumberFormat="1" applyFont="1" applyFill="1" applyBorder="1"/>
    <xf numFmtId="165" fontId="12" fillId="9" borderId="41" xfId="0" applyNumberFormat="1" applyFont="1" applyFill="1" applyBorder="1"/>
    <xf numFmtId="165" fontId="12" fillId="9" borderId="30" xfId="0" applyNumberFormat="1" applyFont="1" applyFill="1" applyBorder="1"/>
    <xf numFmtId="165" fontId="12" fillId="9" borderId="44" xfId="0" applyNumberFormat="1" applyFont="1" applyFill="1" applyBorder="1"/>
    <xf numFmtId="165" fontId="12" fillId="9" borderId="39" xfId="0" applyNumberFormat="1" applyFont="1" applyFill="1" applyBorder="1"/>
    <xf numFmtId="165" fontId="12" fillId="9" borderId="29" xfId="0" applyNumberFormat="1" applyFont="1" applyFill="1" applyBorder="1"/>
    <xf numFmtId="167" fontId="12" fillId="9" borderId="30" xfId="0" applyNumberFormat="1" applyFont="1" applyFill="1" applyBorder="1"/>
    <xf numFmtId="165" fontId="12" fillId="9" borderId="31" xfId="0" applyNumberFormat="1" applyFont="1" applyFill="1" applyBorder="1"/>
    <xf numFmtId="0" fontId="13" fillId="0" borderId="35" xfId="0" applyFont="1" applyBorder="1" applyAlignment="1">
      <alignment horizontal="center"/>
    </xf>
    <xf numFmtId="49" fontId="6" fillId="11" borderId="34" xfId="0" applyNumberFormat="1" applyFont="1" applyFill="1" applyBorder="1" applyAlignment="1">
      <alignment horizontal="center"/>
    </xf>
    <xf numFmtId="1" fontId="2" fillId="9" borderId="33" xfId="2" applyNumberFormat="1" applyFont="1" applyFill="1" applyBorder="1" applyAlignment="1">
      <alignment horizontal="center"/>
    </xf>
    <xf numFmtId="0" fontId="6" fillId="9" borderId="33" xfId="2" applyNumberFormat="1" applyFont="1" applyFill="1" applyBorder="1" applyAlignment="1">
      <alignment horizontal="center"/>
    </xf>
    <xf numFmtId="165" fontId="14" fillId="9" borderId="41" xfId="0" applyNumberFormat="1" applyFont="1" applyFill="1" applyBorder="1" applyAlignment="1">
      <alignment horizontal="center" wrapText="1"/>
    </xf>
    <xf numFmtId="167" fontId="2" fillId="9" borderId="27" xfId="0" applyNumberFormat="1" applyFont="1" applyFill="1" applyBorder="1" applyAlignment="1">
      <alignment horizontal="center"/>
    </xf>
    <xf numFmtId="4" fontId="2" fillId="9" borderId="56" xfId="0" applyNumberFormat="1" applyFont="1" applyFill="1" applyBorder="1" applyAlignment="1">
      <alignment horizontal="center"/>
    </xf>
    <xf numFmtId="4" fontId="2" fillId="9" borderId="57" xfId="0" applyNumberFormat="1" applyFont="1" applyFill="1" applyBorder="1" applyAlignment="1">
      <alignment horizontal="center"/>
    </xf>
    <xf numFmtId="4" fontId="12" fillId="9" borderId="30" xfId="0" applyNumberFormat="1" applyFont="1" applyFill="1" applyBorder="1" applyAlignment="1">
      <alignment horizontal="center"/>
    </xf>
    <xf numFmtId="164" fontId="11" fillId="9" borderId="24" xfId="0" applyNumberFormat="1" applyFont="1" applyFill="1" applyBorder="1"/>
    <xf numFmtId="167" fontId="2" fillId="9" borderId="58" xfId="0" applyNumberFormat="1" applyFont="1" applyFill="1" applyBorder="1"/>
    <xf numFmtId="165" fontId="2" fillId="9" borderId="49" xfId="0" applyNumberFormat="1" applyFont="1" applyFill="1" applyBorder="1"/>
    <xf numFmtId="165" fontId="12" fillId="9" borderId="58" xfId="0" applyNumberFormat="1" applyFont="1" applyFill="1" applyBorder="1"/>
    <xf numFmtId="165" fontId="12" fillId="9" borderId="26" xfId="0" applyNumberFormat="1" applyFont="1" applyFill="1" applyBorder="1"/>
    <xf numFmtId="165" fontId="12" fillId="9" borderId="21" xfId="0" applyNumberFormat="1" applyFont="1" applyFill="1" applyBorder="1"/>
    <xf numFmtId="165" fontId="12" fillId="9" borderId="28" xfId="0" applyNumberFormat="1" applyFont="1" applyFill="1" applyBorder="1"/>
    <xf numFmtId="166" fontId="12" fillId="9" borderId="32" xfId="0" applyNumberFormat="1" applyFont="1" applyFill="1" applyBorder="1"/>
    <xf numFmtId="10" fontId="12" fillId="9" borderId="29" xfId="0" applyNumberFormat="1" applyFont="1" applyFill="1" applyBorder="1"/>
    <xf numFmtId="165" fontId="2" fillId="9" borderId="30" xfId="1" applyNumberFormat="1" applyFont="1" applyFill="1" applyBorder="1"/>
    <xf numFmtId="164" fontId="2" fillId="9" borderId="44" xfId="1" applyNumberFormat="1" applyFont="1" applyFill="1" applyBorder="1"/>
    <xf numFmtId="49" fontId="6" fillId="11" borderId="59" xfId="0" applyNumberFormat="1" applyFont="1" applyFill="1" applyBorder="1" applyAlignment="1">
      <alignment horizontal="center"/>
    </xf>
    <xf numFmtId="1" fontId="2" fillId="9" borderId="60" xfId="2" applyNumberFormat="1" applyFont="1" applyFill="1" applyBorder="1" applyAlignment="1">
      <alignment horizontal="center"/>
    </xf>
    <xf numFmtId="1" fontId="2" fillId="9" borderId="56" xfId="2" applyNumberFormat="1" applyFont="1" applyFill="1" applyBorder="1" applyAlignment="1">
      <alignment horizontal="center"/>
    </xf>
    <xf numFmtId="1" fontId="2" fillId="9" borderId="56" xfId="2" applyNumberFormat="1" applyFont="1" applyFill="1" applyBorder="1"/>
    <xf numFmtId="1" fontId="6" fillId="9" borderId="56" xfId="2" applyNumberFormat="1" applyFont="1" applyFill="1" applyBorder="1" applyAlignment="1">
      <alignment horizontal="center"/>
    </xf>
    <xf numFmtId="0" fontId="6" fillId="9" borderId="56" xfId="2" applyNumberFormat="1" applyFont="1" applyFill="1" applyBorder="1" applyAlignment="1">
      <alignment horizontal="center"/>
    </xf>
    <xf numFmtId="1" fontId="6" fillId="9" borderId="57" xfId="2" applyNumberFormat="1" applyFont="1" applyFill="1" applyBorder="1" applyAlignment="1">
      <alignment horizontal="center"/>
    </xf>
    <xf numFmtId="167" fontId="2" fillId="9" borderId="57" xfId="0" applyNumberFormat="1" applyFont="1" applyFill="1" applyBorder="1" applyAlignment="1">
      <alignment horizontal="center"/>
    </xf>
    <xf numFmtId="167" fontId="2" fillId="9" borderId="25" xfId="0" applyNumberFormat="1" applyFont="1" applyFill="1" applyBorder="1"/>
    <xf numFmtId="165" fontId="12" fillId="9" borderId="25" xfId="0" applyNumberFormat="1" applyFont="1" applyFill="1" applyBorder="1"/>
    <xf numFmtId="165" fontId="12" fillId="9" borderId="27" xfId="0" applyNumberFormat="1" applyFont="1" applyFill="1" applyBorder="1"/>
    <xf numFmtId="164" fontId="2" fillId="9" borderId="27" xfId="1" applyNumberFormat="1" applyFont="1" applyFill="1" applyBorder="1"/>
    <xf numFmtId="1" fontId="14" fillId="7" borderId="31" xfId="2" applyNumberFormat="1" applyFont="1" applyFill="1" applyBorder="1" applyAlignment="1">
      <alignment horizontal="center"/>
    </xf>
    <xf numFmtId="1" fontId="2" fillId="9" borderId="33" xfId="2" applyNumberFormat="1" applyFont="1" applyFill="1" applyBorder="1"/>
    <xf numFmtId="167" fontId="2" fillId="9" borderId="29" xfId="0" applyNumberFormat="1" applyFont="1" applyFill="1" applyBorder="1"/>
    <xf numFmtId="165" fontId="12" fillId="9" borderId="38" xfId="0" applyNumberFormat="1" applyFont="1" applyFill="1" applyBorder="1"/>
    <xf numFmtId="164" fontId="2" fillId="9" borderId="38" xfId="1" applyNumberFormat="1" applyFont="1" applyFill="1" applyBorder="1"/>
    <xf numFmtId="167" fontId="2" fillId="9" borderId="26" xfId="0" applyNumberFormat="1" applyFont="1" applyFill="1" applyBorder="1" applyAlignment="1">
      <alignment horizontal="center"/>
    </xf>
    <xf numFmtId="4" fontId="12" fillId="9" borderId="26" xfId="0" applyNumberFormat="1" applyFont="1" applyFill="1" applyBorder="1" applyAlignment="1">
      <alignment horizontal="center"/>
    </xf>
    <xf numFmtId="1" fontId="14" fillId="7" borderId="60" xfId="2" applyNumberFormat="1" applyFont="1" applyFill="1" applyBorder="1" applyAlignment="1">
      <alignment horizontal="center"/>
    </xf>
    <xf numFmtId="1" fontId="2" fillId="7" borderId="56" xfId="2" applyNumberFormat="1" applyFont="1" applyFill="1" applyBorder="1" applyAlignment="1">
      <alignment horizontal="center"/>
    </xf>
    <xf numFmtId="1" fontId="2" fillId="3" borderId="56" xfId="2" applyNumberFormat="1" applyFont="1" applyFill="1" applyBorder="1" applyAlignment="1">
      <alignment horizontal="center"/>
    </xf>
    <xf numFmtId="167" fontId="2" fillId="9" borderId="28" xfId="0" applyNumberFormat="1" applyFont="1" applyFill="1" applyBorder="1" applyAlignment="1">
      <alignment horizontal="center"/>
    </xf>
    <xf numFmtId="4" fontId="12" fillId="9" borderId="28" xfId="0" applyNumberFormat="1" applyFont="1" applyFill="1" applyBorder="1" applyAlignment="1">
      <alignment horizontal="center"/>
    </xf>
    <xf numFmtId="165" fontId="2" fillId="9" borderId="26" xfId="0" applyNumberFormat="1" applyFont="1" applyFill="1" applyBorder="1"/>
    <xf numFmtId="167" fontId="12" fillId="9" borderId="26" xfId="0" applyNumberFormat="1" applyFont="1" applyFill="1" applyBorder="1"/>
    <xf numFmtId="165" fontId="12" fillId="9" borderId="60" xfId="0" applyNumberFormat="1" applyFont="1" applyFill="1" applyBorder="1"/>
    <xf numFmtId="166" fontId="12" fillId="9" borderId="57" xfId="0" applyNumberFormat="1" applyFont="1" applyFill="1" applyBorder="1"/>
    <xf numFmtId="10" fontId="12" fillId="9" borderId="25" xfId="0" applyNumberFormat="1" applyFont="1" applyFill="1" applyBorder="1"/>
    <xf numFmtId="164" fontId="11" fillId="9" borderId="61" xfId="0" applyNumberFormat="1" applyFont="1" applyFill="1" applyBorder="1"/>
    <xf numFmtId="167" fontId="2" fillId="9" borderId="16" xfId="0" applyNumberFormat="1" applyFont="1" applyFill="1" applyBorder="1"/>
    <xf numFmtId="165" fontId="2" fillId="9" borderId="17" xfId="0" applyNumberFormat="1" applyFont="1" applyFill="1" applyBorder="1"/>
    <xf numFmtId="165" fontId="12" fillId="9" borderId="16" xfId="0" applyNumberFormat="1" applyFont="1" applyFill="1" applyBorder="1"/>
    <xf numFmtId="165" fontId="12" fillId="9" borderId="17" xfId="0" applyNumberFormat="1" applyFont="1" applyFill="1" applyBorder="1"/>
    <xf numFmtId="165" fontId="12" fillId="9" borderId="62" xfId="0" applyNumberFormat="1" applyFont="1" applyFill="1" applyBorder="1"/>
    <xf numFmtId="165" fontId="12" fillId="9" borderId="63" xfId="0" applyNumberFormat="1" applyFont="1" applyFill="1" applyBorder="1"/>
    <xf numFmtId="167" fontId="12" fillId="9" borderId="17" xfId="0" applyNumberFormat="1" applyFont="1" applyFill="1" applyBorder="1"/>
    <xf numFmtId="165" fontId="12" fillId="9" borderId="61" xfId="0" applyNumberFormat="1" applyFont="1" applyFill="1" applyBorder="1"/>
    <xf numFmtId="166" fontId="12" fillId="9" borderId="38" xfId="0" applyNumberFormat="1" applyFont="1" applyFill="1" applyBorder="1"/>
    <xf numFmtId="49" fontId="6" fillId="9" borderId="33" xfId="2" applyNumberFormat="1" applyFont="1" applyFill="1" applyBorder="1" applyAlignment="1">
      <alignment horizontal="center"/>
    </xf>
    <xf numFmtId="49" fontId="6" fillId="9" borderId="32" xfId="2" applyNumberFormat="1" applyFont="1" applyFill="1" applyBorder="1" applyAlignment="1">
      <alignment horizontal="center"/>
    </xf>
    <xf numFmtId="49" fontId="14" fillId="9" borderId="29" xfId="0" applyNumberFormat="1" applyFont="1" applyFill="1" applyBorder="1" applyAlignment="1">
      <alignment horizontal="center" wrapText="1"/>
    </xf>
    <xf numFmtId="49" fontId="2" fillId="9" borderId="32" xfId="0" applyNumberFormat="1" applyFont="1" applyFill="1" applyBorder="1" applyAlignment="1">
      <alignment horizontal="center"/>
    </xf>
    <xf numFmtId="49" fontId="2" fillId="9" borderId="33" xfId="0" applyNumberFormat="1" applyFont="1" applyFill="1" applyBorder="1" applyAlignment="1">
      <alignment horizontal="center"/>
    </xf>
    <xf numFmtId="49" fontId="2" fillId="9" borderId="30" xfId="0" applyNumberFormat="1" applyFont="1" applyFill="1" applyBorder="1" applyAlignment="1">
      <alignment horizontal="center"/>
    </xf>
    <xf numFmtId="49" fontId="2" fillId="9" borderId="27" xfId="0" applyNumberFormat="1" applyFont="1" applyFill="1" applyBorder="1" applyAlignment="1">
      <alignment horizontal="center"/>
    </xf>
    <xf numFmtId="49" fontId="2" fillId="9" borderId="39" xfId="0" applyNumberFormat="1" applyFont="1" applyFill="1" applyBorder="1" applyAlignment="1">
      <alignment horizontal="center"/>
    </xf>
    <xf numFmtId="49" fontId="12" fillId="9" borderId="39" xfId="0" applyNumberFormat="1" applyFont="1" applyFill="1" applyBorder="1" applyAlignment="1">
      <alignment horizontal="center"/>
    </xf>
    <xf numFmtId="49" fontId="2" fillId="9" borderId="56" xfId="0" applyNumberFormat="1" applyFont="1" applyFill="1" applyBorder="1" applyAlignment="1">
      <alignment horizontal="center"/>
    </xf>
    <xf numFmtId="49" fontId="2" fillId="9" borderId="57" xfId="0" applyNumberFormat="1" applyFont="1" applyFill="1" applyBorder="1" applyAlignment="1">
      <alignment horizontal="center"/>
    </xf>
    <xf numFmtId="49" fontId="12" fillId="9" borderId="30" xfId="0" applyNumberFormat="1" applyFont="1" applyFill="1" applyBorder="1" applyAlignment="1">
      <alignment horizontal="center"/>
    </xf>
    <xf numFmtId="164" fontId="11" fillId="9" borderId="64" xfId="0" applyNumberFormat="1" applyFont="1" applyFill="1" applyBorder="1"/>
    <xf numFmtId="165" fontId="12" fillId="9" borderId="65" xfId="0" applyNumberFormat="1" applyFont="1" applyFill="1" applyBorder="1"/>
    <xf numFmtId="165" fontId="12" fillId="9" borderId="66" xfId="0" applyNumberFormat="1" applyFont="1" applyFill="1" applyBorder="1"/>
    <xf numFmtId="167" fontId="12" fillId="9" borderId="49" xfId="0" applyNumberFormat="1" applyFont="1" applyFill="1" applyBorder="1"/>
    <xf numFmtId="165" fontId="12" fillId="9" borderId="67" xfId="0" applyNumberFormat="1" applyFont="1" applyFill="1" applyBorder="1"/>
    <xf numFmtId="49" fontId="6" fillId="9" borderId="56" xfId="2" applyNumberFormat="1" applyFont="1" applyFill="1" applyBorder="1" applyAlignment="1">
      <alignment horizontal="center"/>
    </xf>
    <xf numFmtId="49" fontId="6" fillId="9" borderId="57" xfId="2" applyNumberFormat="1" applyFont="1" applyFill="1" applyBorder="1" applyAlignment="1">
      <alignment horizontal="center"/>
    </xf>
    <xf numFmtId="49" fontId="14" fillId="9" borderId="53" xfId="0" applyNumberFormat="1" applyFont="1" applyFill="1" applyBorder="1" applyAlignment="1">
      <alignment horizontal="center" wrapText="1"/>
    </xf>
    <xf numFmtId="49" fontId="2" fillId="9" borderId="47" xfId="0" applyNumberFormat="1" applyFont="1" applyFill="1" applyBorder="1" applyAlignment="1">
      <alignment horizontal="center"/>
    </xf>
    <xf numFmtId="49" fontId="2" fillId="9" borderId="26" xfId="0" applyNumberFormat="1" applyFont="1" applyFill="1" applyBorder="1" applyAlignment="1">
      <alignment horizontal="center"/>
    </xf>
    <xf numFmtId="49" fontId="2" fillId="9" borderId="28" xfId="0" applyNumberFormat="1" applyFont="1" applyFill="1" applyBorder="1" applyAlignment="1">
      <alignment horizontal="center"/>
    </xf>
    <xf numFmtId="49" fontId="12" fillId="9" borderId="28" xfId="0" applyNumberFormat="1" applyFont="1" applyFill="1" applyBorder="1" applyAlignment="1">
      <alignment horizontal="center"/>
    </xf>
    <xf numFmtId="167" fontId="2" fillId="9" borderId="68" xfId="0" applyNumberFormat="1" applyFont="1" applyFill="1" applyBorder="1"/>
    <xf numFmtId="165" fontId="2" fillId="9" borderId="65" xfId="0" applyNumberFormat="1" applyFont="1" applyFill="1" applyBorder="1"/>
    <xf numFmtId="165" fontId="12" fillId="9" borderId="68" xfId="0" applyNumberFormat="1" applyFont="1" applyFill="1" applyBorder="1"/>
    <xf numFmtId="165" fontId="12" fillId="9" borderId="1" xfId="0" applyNumberFormat="1" applyFont="1" applyFill="1" applyBorder="1"/>
    <xf numFmtId="0" fontId="6" fillId="9" borderId="47" xfId="2" applyNumberFormat="1" applyFont="1" applyFill="1" applyBorder="1" applyAlignment="1">
      <alignment horizontal="center"/>
    </xf>
    <xf numFmtId="49" fontId="6" fillId="9" borderId="47" xfId="2" applyNumberFormat="1" applyFont="1" applyFill="1" applyBorder="1" applyAlignment="1">
      <alignment horizontal="center"/>
    </xf>
    <xf numFmtId="49" fontId="6" fillId="9" borderId="52" xfId="2" applyNumberFormat="1" applyFont="1" applyFill="1" applyBorder="1" applyAlignment="1">
      <alignment horizontal="center"/>
    </xf>
    <xf numFmtId="49" fontId="14" fillId="9" borderId="41" xfId="0" applyNumberFormat="1" applyFont="1" applyFill="1" applyBorder="1" applyAlignment="1">
      <alignment horizontal="center" wrapText="1"/>
    </xf>
    <xf numFmtId="49" fontId="2" fillId="9" borderId="52" xfId="0" applyNumberFormat="1" applyFont="1" applyFill="1" applyBorder="1" applyAlignment="1">
      <alignment horizontal="center"/>
    </xf>
    <xf numFmtId="49" fontId="2" fillId="9" borderId="43" xfId="0" applyNumberFormat="1" applyFont="1" applyFill="1" applyBorder="1" applyAlignment="1">
      <alignment horizontal="center"/>
    </xf>
    <xf numFmtId="49" fontId="2" fillId="9" borderId="0" xfId="0" applyNumberFormat="1" applyFont="1" applyFill="1" applyBorder="1" applyAlignment="1">
      <alignment horizontal="center"/>
    </xf>
    <xf numFmtId="49" fontId="2" fillId="9" borderId="55" xfId="0" applyNumberFormat="1" applyFont="1" applyFill="1" applyBorder="1" applyAlignment="1">
      <alignment horizontal="center"/>
    </xf>
    <xf numFmtId="49" fontId="12" fillId="9" borderId="55" xfId="0" applyNumberFormat="1" applyFont="1" applyFill="1" applyBorder="1" applyAlignment="1">
      <alignment horizontal="center"/>
    </xf>
    <xf numFmtId="49" fontId="2" fillId="9" borderId="31" xfId="0" applyNumberFormat="1" applyFont="1" applyFill="1" applyBorder="1" applyAlignment="1">
      <alignment horizontal="center"/>
    </xf>
    <xf numFmtId="49" fontId="12" fillId="9" borderId="29" xfId="0" applyNumberFormat="1" applyFont="1" applyFill="1" applyBorder="1" applyAlignment="1">
      <alignment horizontal="center"/>
    </xf>
    <xf numFmtId="1" fontId="2" fillId="7" borderId="33" xfId="2" applyNumberFormat="1" applyFont="1" applyFill="1" applyBorder="1"/>
    <xf numFmtId="1" fontId="2" fillId="3" borderId="33" xfId="2" applyNumberFormat="1" applyFont="1" applyFill="1" applyBorder="1"/>
    <xf numFmtId="0" fontId="2" fillId="9" borderId="33" xfId="2" applyNumberFormat="1" applyFont="1" applyFill="1" applyBorder="1" applyAlignment="1">
      <alignment horizontal="center"/>
    </xf>
    <xf numFmtId="49" fontId="2" fillId="9" borderId="33" xfId="2" applyNumberFormat="1" applyFont="1" applyFill="1" applyBorder="1" applyAlignment="1">
      <alignment horizontal="center"/>
    </xf>
    <xf numFmtId="49" fontId="2" fillId="9" borderId="32" xfId="2" applyNumberFormat="1" applyFont="1" applyFill="1" applyBorder="1" applyAlignment="1">
      <alignment horizontal="center"/>
    </xf>
    <xf numFmtId="49" fontId="6" fillId="9" borderId="59" xfId="0" applyNumberFormat="1" applyFont="1" applyFill="1" applyBorder="1" applyAlignment="1">
      <alignment horizontal="center"/>
    </xf>
    <xf numFmtId="9" fontId="2" fillId="9" borderId="31" xfId="2" applyFont="1" applyFill="1" applyBorder="1" applyAlignment="1">
      <alignment horizontal="center"/>
    </xf>
    <xf numFmtId="9" fontId="2" fillId="9" borderId="33" xfId="2" applyFont="1" applyFill="1" applyBorder="1" applyAlignment="1">
      <alignment horizontal="center"/>
    </xf>
    <xf numFmtId="1" fontId="14" fillId="9" borderId="33" xfId="2" applyNumberFormat="1" applyFont="1" applyFill="1" applyBorder="1"/>
    <xf numFmtId="9" fontId="6" fillId="9" borderId="33" xfId="2" applyFont="1" applyFill="1" applyBorder="1" applyAlignment="1">
      <alignment horizontal="center"/>
    </xf>
    <xf numFmtId="0" fontId="2" fillId="0" borderId="69" xfId="0" applyFont="1" applyBorder="1"/>
    <xf numFmtId="49" fontId="6" fillId="9" borderId="70" xfId="0" applyNumberFormat="1" applyFont="1" applyFill="1" applyBorder="1" applyAlignment="1">
      <alignment horizontal="center"/>
    </xf>
    <xf numFmtId="9" fontId="6" fillId="9" borderId="71" xfId="2" applyFont="1" applyFill="1" applyBorder="1" applyAlignment="1">
      <alignment horizontal="center"/>
    </xf>
    <xf numFmtId="9" fontId="6" fillId="9" borderId="21" xfId="2" applyFont="1" applyFill="1" applyBorder="1" applyAlignment="1">
      <alignment horizontal="center"/>
    </xf>
    <xf numFmtId="9" fontId="6" fillId="9" borderId="50" xfId="2" applyFont="1" applyFill="1" applyBorder="1" applyAlignment="1">
      <alignment horizontal="center"/>
    </xf>
    <xf numFmtId="9" fontId="2" fillId="9" borderId="72" xfId="2" applyFont="1" applyFill="1" applyBorder="1" applyAlignment="1">
      <alignment horizontal="center"/>
    </xf>
    <xf numFmtId="1" fontId="2" fillId="9" borderId="72" xfId="2" applyNumberFormat="1" applyFont="1" applyFill="1" applyBorder="1"/>
    <xf numFmtId="1" fontId="2" fillId="9" borderId="72" xfId="2" applyNumberFormat="1" applyFont="1" applyFill="1" applyBorder="1" applyAlignment="1">
      <alignment horizontal="center"/>
    </xf>
    <xf numFmtId="9" fontId="6" fillId="9" borderId="72" xfId="2" applyFont="1" applyFill="1" applyBorder="1" applyAlignment="1">
      <alignment horizontal="center"/>
    </xf>
    <xf numFmtId="1" fontId="6" fillId="9" borderId="72" xfId="2" applyNumberFormat="1" applyFont="1" applyFill="1" applyBorder="1" applyAlignment="1">
      <alignment horizontal="center"/>
    </xf>
    <xf numFmtId="49" fontId="6" fillId="9" borderId="72" xfId="2" applyNumberFormat="1" applyFont="1" applyFill="1" applyBorder="1" applyAlignment="1">
      <alignment horizontal="center"/>
    </xf>
    <xf numFmtId="49" fontId="6" fillId="9" borderId="73" xfId="2" applyNumberFormat="1" applyFont="1" applyFill="1" applyBorder="1" applyAlignment="1">
      <alignment horizontal="center"/>
    </xf>
    <xf numFmtId="49" fontId="15" fillId="9" borderId="58" xfId="0" applyNumberFormat="1" applyFont="1" applyFill="1" applyBorder="1" applyAlignment="1">
      <alignment horizontal="center" wrapText="1"/>
    </xf>
    <xf numFmtId="49" fontId="6" fillId="9" borderId="72" xfId="0" applyNumberFormat="1" applyFont="1" applyFill="1" applyBorder="1" applyAlignment="1">
      <alignment horizontal="center"/>
    </xf>
    <xf numFmtId="49" fontId="6" fillId="9" borderId="49" xfId="0" applyNumberFormat="1" applyFont="1" applyFill="1" applyBorder="1" applyAlignment="1">
      <alignment horizontal="center"/>
    </xf>
    <xf numFmtId="49" fontId="2" fillId="9" borderId="50" xfId="0" applyNumberFormat="1" applyFont="1" applyFill="1" applyBorder="1" applyAlignment="1">
      <alignment horizontal="center"/>
    </xf>
    <xf numFmtId="49" fontId="2" fillId="9" borderId="73" xfId="0" applyNumberFormat="1" applyFont="1" applyFill="1" applyBorder="1" applyAlignment="1">
      <alignment horizontal="center"/>
    </xf>
    <xf numFmtId="49" fontId="12" fillId="9" borderId="58" xfId="0" applyNumberFormat="1" applyFont="1" applyFill="1" applyBorder="1" applyAlignment="1">
      <alignment horizontal="center"/>
    </xf>
    <xf numFmtId="49" fontId="2" fillId="9" borderId="72" xfId="0" applyNumberFormat="1" applyFont="1" applyFill="1" applyBorder="1" applyAlignment="1">
      <alignment horizontal="center"/>
    </xf>
    <xf numFmtId="49" fontId="12" fillId="9" borderId="49" xfId="0" applyNumberFormat="1" applyFont="1" applyFill="1" applyBorder="1" applyAlignment="1">
      <alignment horizontal="center"/>
    </xf>
    <xf numFmtId="1" fontId="2" fillId="9" borderId="0" xfId="0" applyNumberFormat="1" applyFont="1" applyFill="1" applyAlignment="1">
      <alignment horizontal="center"/>
    </xf>
    <xf numFmtId="0" fontId="2" fillId="9" borderId="0" xfId="0" applyFont="1" applyFill="1" applyAlignment="1">
      <alignment horizontal="center"/>
    </xf>
    <xf numFmtId="1" fontId="2" fillId="9" borderId="0" xfId="0" applyNumberFormat="1" applyFont="1" applyFill="1"/>
    <xf numFmtId="0" fontId="2" fillId="9" borderId="0" xfId="0" applyFont="1" applyFill="1" applyAlignment="1"/>
    <xf numFmtId="168" fontId="2" fillId="9" borderId="0" xfId="0" applyNumberFormat="1" applyFont="1" applyFill="1"/>
    <xf numFmtId="164" fontId="2" fillId="0" borderId="0" xfId="0" applyNumberFormat="1" applyFont="1"/>
    <xf numFmtId="0" fontId="2" fillId="9" borderId="0" xfId="0" applyFont="1" applyFill="1" applyAlignment="1">
      <alignment horizontal="right"/>
    </xf>
    <xf numFmtId="1" fontId="2" fillId="0" borderId="0" xfId="0" applyNumberFormat="1" applyFont="1"/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168" fontId="5" fillId="0" borderId="0" xfId="0" applyNumberFormat="1" applyFont="1" applyFill="1"/>
    <xf numFmtId="0" fontId="2" fillId="0" borderId="0" xfId="0" applyFont="1" applyAlignment="1">
      <alignment horizontal="center"/>
    </xf>
    <xf numFmtId="167" fontId="16" fillId="0" borderId="0" xfId="0" applyNumberFormat="1" applyFont="1"/>
    <xf numFmtId="167" fontId="16" fillId="0" borderId="0" xfId="0" applyNumberFormat="1" applyFont="1" applyAlignment="1">
      <alignment horizontal="center"/>
    </xf>
  </cellXfs>
  <cellStyles count="3"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35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20" sqref="I20"/>
    </sheetView>
  </sheetViews>
  <sheetFormatPr defaultColWidth="9.140625" defaultRowHeight="15.75" outlineLevelCol="1" x14ac:dyDescent="0.25"/>
  <cols>
    <col min="1" max="1" width="3.5703125" style="1" customWidth="1"/>
    <col min="2" max="2" width="6.42578125" style="1" customWidth="1"/>
    <col min="3" max="3" width="5.28515625" style="1" customWidth="1" outlineLevel="1"/>
    <col min="4" max="4" width="5.7109375" style="1" customWidth="1" outlineLevel="1"/>
    <col min="5" max="5" width="5.85546875" style="1" customWidth="1" outlineLevel="1"/>
    <col min="6" max="6" width="5.7109375" style="1" customWidth="1" outlineLevel="1"/>
    <col min="7" max="7" width="4.7109375" style="1" customWidth="1" outlineLevel="1"/>
    <col min="8" max="8" width="4.85546875" style="1" customWidth="1" outlineLevel="1"/>
    <col min="9" max="9" width="5.5703125" style="1" customWidth="1" outlineLevel="1"/>
    <col min="10" max="10" width="5.7109375" style="1" customWidth="1" outlineLevel="1"/>
    <col min="11" max="11" width="5" style="1" customWidth="1" outlineLevel="1"/>
    <col min="12" max="12" width="6.28515625" style="1" customWidth="1" outlineLevel="1"/>
    <col min="13" max="14" width="5.28515625" style="1" customWidth="1" outlineLevel="1"/>
    <col min="15" max="15" width="5.7109375" style="1" customWidth="1" outlineLevel="1"/>
    <col min="16" max="16" width="5.42578125" style="1" customWidth="1" outlineLevel="1"/>
    <col min="17" max="17" width="5.28515625" style="1" customWidth="1" outlineLevel="1"/>
    <col min="18" max="18" width="5.140625" style="1" customWidth="1" outlineLevel="1"/>
    <col min="19" max="19" width="4.28515625" style="1" customWidth="1" outlineLevel="1"/>
    <col min="20" max="20" width="5" style="1" customWidth="1" outlineLevel="1"/>
    <col min="21" max="21" width="4.28515625" style="1" customWidth="1" outlineLevel="1"/>
    <col min="22" max="22" width="5.7109375" style="1" customWidth="1"/>
    <col min="23" max="23" width="4.5703125" style="1" customWidth="1"/>
    <col min="24" max="24" width="5.140625" style="1" customWidth="1"/>
    <col min="25" max="25" width="4.7109375" style="1" customWidth="1"/>
    <col min="26" max="26" width="5" style="1" customWidth="1"/>
    <col min="27" max="27" width="5.140625" style="1" customWidth="1"/>
    <col min="28" max="28" width="4.7109375" style="1" customWidth="1"/>
    <col min="29" max="29" width="5" style="1" customWidth="1"/>
    <col min="30" max="30" width="4.7109375" style="1" customWidth="1"/>
    <col min="31" max="31" width="5.42578125" style="1" customWidth="1"/>
    <col min="32" max="33" width="4.7109375" style="1" customWidth="1"/>
    <col min="34" max="34" width="4.85546875" style="1" customWidth="1"/>
    <col min="35" max="36" width="7.5703125" style="1" hidden="1" customWidth="1"/>
    <col min="37" max="37" width="6.85546875" style="1" hidden="1" customWidth="1"/>
    <col min="38" max="38" width="0" style="366" hidden="1" customWidth="1"/>
    <col min="39" max="39" width="8.140625" style="367" hidden="1" customWidth="1"/>
    <col min="40" max="41" width="15.28515625" style="367" hidden="1" customWidth="1"/>
    <col min="42" max="42" width="5.7109375" style="367" customWidth="1"/>
    <col min="43" max="43" width="6" style="4" customWidth="1"/>
    <col min="44" max="44" width="5.7109375" style="4" customWidth="1"/>
    <col min="45" max="45" width="5.28515625" style="368" customWidth="1"/>
    <col min="46" max="46" width="5.5703125" style="368" customWidth="1"/>
    <col min="47" max="47" width="13.28515625" style="3" hidden="1" customWidth="1"/>
    <col min="48" max="48" width="11.7109375" style="4" hidden="1" customWidth="1"/>
    <col min="49" max="49" width="10.28515625" style="4" hidden="1" customWidth="1"/>
    <col min="50" max="50" width="10.42578125" style="5" hidden="1" customWidth="1"/>
    <col min="51" max="51" width="10.85546875" style="6" hidden="1" customWidth="1"/>
    <col min="52" max="52" width="9.28515625" style="6" hidden="1" customWidth="1"/>
    <col min="53" max="53" width="11.42578125" style="6" hidden="1" customWidth="1"/>
    <col min="54" max="54" width="9.140625" style="7" hidden="1" customWidth="1"/>
    <col min="55" max="55" width="11.42578125" style="8" hidden="1" customWidth="1"/>
    <col min="56" max="56" width="10.42578125" style="9" hidden="1" customWidth="1"/>
    <col min="57" max="57" width="9.140625" style="10" hidden="1" customWidth="1"/>
    <col min="58" max="58" width="9.140625" style="11" hidden="1" customWidth="1"/>
    <col min="59" max="59" width="12.42578125" style="12" hidden="1" customWidth="1"/>
    <col min="60" max="60" width="16" style="13" hidden="1" customWidth="1"/>
    <col min="61" max="61" width="15.28515625" style="13" hidden="1" customWidth="1"/>
    <col min="62" max="62" width="12.42578125" style="13" hidden="1" customWidth="1"/>
    <col min="63" max="64" width="9.140625" style="1"/>
    <col min="65" max="103" width="9.140625" style="14"/>
    <col min="104" max="16384" width="9.140625" style="1"/>
  </cols>
  <sheetData>
    <row r="1" spans="1:126" ht="18.75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126" ht="18.75" x14ac:dyDescent="0.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</row>
    <row r="3" spans="1:126" ht="18.75" x14ac:dyDescent="0.3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126" ht="16.5" thickBot="1" x14ac:dyDescent="0.3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</row>
    <row r="5" spans="1:126" s="49" customFormat="1" ht="174" customHeight="1" thickBot="1" x14ac:dyDescent="0.3">
      <c r="A5" s="16"/>
      <c r="B5" s="17" t="s">
        <v>3</v>
      </c>
      <c r="C5" s="18" t="s">
        <v>4</v>
      </c>
      <c r="D5" s="19" t="s">
        <v>5</v>
      </c>
      <c r="E5" s="19" t="s">
        <v>6</v>
      </c>
      <c r="F5" s="19" t="s">
        <v>7</v>
      </c>
      <c r="G5" s="19" t="s">
        <v>8</v>
      </c>
      <c r="H5" s="20" t="s">
        <v>9</v>
      </c>
      <c r="I5" s="20" t="s">
        <v>10</v>
      </c>
      <c r="J5" s="20" t="s">
        <v>11</v>
      </c>
      <c r="K5" s="19" t="s">
        <v>12</v>
      </c>
      <c r="L5" s="20" t="s">
        <v>13</v>
      </c>
      <c r="M5" s="20" t="s">
        <v>14</v>
      </c>
      <c r="N5" s="20" t="s">
        <v>15</v>
      </c>
      <c r="O5" s="20" t="s">
        <v>16</v>
      </c>
      <c r="P5" s="20" t="s">
        <v>17</v>
      </c>
      <c r="Q5" s="20" t="s">
        <v>18</v>
      </c>
      <c r="R5" s="20" t="s">
        <v>19</v>
      </c>
      <c r="S5" s="19" t="s">
        <v>20</v>
      </c>
      <c r="T5" s="20" t="s">
        <v>21</v>
      </c>
      <c r="U5" s="20" t="s">
        <v>22</v>
      </c>
      <c r="V5" s="20" t="s">
        <v>23</v>
      </c>
      <c r="W5" s="19" t="s">
        <v>24</v>
      </c>
      <c r="X5" s="20" t="s">
        <v>25</v>
      </c>
      <c r="Y5" s="20" t="s">
        <v>26</v>
      </c>
      <c r="Z5" s="19" t="s">
        <v>27</v>
      </c>
      <c r="AA5" s="19" t="s">
        <v>28</v>
      </c>
      <c r="AB5" s="21" t="s">
        <v>29</v>
      </c>
      <c r="AC5" s="21" t="s">
        <v>30</v>
      </c>
      <c r="AD5" s="22" t="s">
        <v>31</v>
      </c>
      <c r="AE5" s="22" t="s">
        <v>32</v>
      </c>
      <c r="AF5" s="21" t="s">
        <v>33</v>
      </c>
      <c r="AG5" s="21" t="s">
        <v>34</v>
      </c>
      <c r="AH5" s="21" t="s">
        <v>35</v>
      </c>
      <c r="AI5" s="23" t="s">
        <v>36</v>
      </c>
      <c r="AJ5" s="24" t="s">
        <v>37</v>
      </c>
      <c r="AK5" s="25" t="s">
        <v>38</v>
      </c>
      <c r="AL5" s="21" t="s">
        <v>39</v>
      </c>
      <c r="AM5" s="26" t="s">
        <v>40</v>
      </c>
      <c r="AN5" s="27" t="s">
        <v>41</v>
      </c>
      <c r="AO5" s="28" t="s">
        <v>42</v>
      </c>
      <c r="AP5" s="29" t="s">
        <v>43</v>
      </c>
      <c r="AQ5" s="30" t="s">
        <v>44</v>
      </c>
      <c r="AR5" s="31" t="s">
        <v>45</v>
      </c>
      <c r="AS5" s="31" t="s">
        <v>46</v>
      </c>
      <c r="AT5" s="32" t="s">
        <v>47</v>
      </c>
      <c r="AU5" s="33" t="s">
        <v>48</v>
      </c>
      <c r="AV5" s="34" t="s">
        <v>49</v>
      </c>
      <c r="AW5" s="35" t="s">
        <v>50</v>
      </c>
      <c r="AX5" s="36" t="s">
        <v>51</v>
      </c>
      <c r="AY5" s="37" t="s">
        <v>52</v>
      </c>
      <c r="AZ5" s="38" t="s">
        <v>51</v>
      </c>
      <c r="BA5" s="39" t="s">
        <v>53</v>
      </c>
      <c r="BB5" s="40" t="s">
        <v>54</v>
      </c>
      <c r="BC5" s="41" t="s">
        <v>55</v>
      </c>
      <c r="BD5" s="42" t="s">
        <v>56</v>
      </c>
      <c r="BE5" s="43" t="s">
        <v>57</v>
      </c>
      <c r="BF5" s="44" t="s">
        <v>58</v>
      </c>
      <c r="BG5" s="45" t="s">
        <v>59</v>
      </c>
      <c r="BH5" s="46"/>
      <c r="BI5" s="47" t="s">
        <v>60</v>
      </c>
      <c r="BJ5" s="48" t="s">
        <v>61</v>
      </c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</row>
    <row r="6" spans="1:126" ht="18" customHeight="1" thickBot="1" x14ac:dyDescent="0.25">
      <c r="A6" s="50">
        <v>1</v>
      </c>
      <c r="B6" s="51" t="s">
        <v>62</v>
      </c>
      <c r="C6" s="52">
        <v>100</v>
      </c>
      <c r="D6" s="53">
        <v>100</v>
      </c>
      <c r="E6" s="53">
        <v>100</v>
      </c>
      <c r="F6" s="54">
        <v>100</v>
      </c>
      <c r="G6" s="55">
        <v>100</v>
      </c>
      <c r="H6" s="55">
        <v>100</v>
      </c>
      <c r="I6" s="55">
        <v>60</v>
      </c>
      <c r="J6" s="55">
        <v>100</v>
      </c>
      <c r="K6" s="55">
        <v>100</v>
      </c>
      <c r="L6" s="55">
        <v>100</v>
      </c>
      <c r="M6" s="55">
        <v>0</v>
      </c>
      <c r="N6" s="55">
        <v>100</v>
      </c>
      <c r="O6" s="55">
        <v>100</v>
      </c>
      <c r="P6" s="55">
        <v>100</v>
      </c>
      <c r="Q6" s="55">
        <v>85</v>
      </c>
      <c r="R6" s="55">
        <v>100</v>
      </c>
      <c r="S6" s="56">
        <v>100</v>
      </c>
      <c r="T6" s="55">
        <v>100</v>
      </c>
      <c r="U6" s="55"/>
      <c r="V6" s="57">
        <v>100</v>
      </c>
      <c r="W6" s="55">
        <v>100</v>
      </c>
      <c r="X6" s="55">
        <v>100</v>
      </c>
      <c r="Y6" s="55"/>
      <c r="Z6" s="55">
        <v>100</v>
      </c>
      <c r="AA6" s="55">
        <v>100</v>
      </c>
      <c r="AB6" s="55">
        <v>100</v>
      </c>
      <c r="AC6" s="54">
        <v>100</v>
      </c>
      <c r="AD6" s="58">
        <v>100</v>
      </c>
      <c r="AE6" s="54">
        <v>100</v>
      </c>
      <c r="AF6" s="58">
        <v>100</v>
      </c>
      <c r="AG6" s="58">
        <v>0</v>
      </c>
      <c r="AH6" s="59">
        <v>100</v>
      </c>
      <c r="AI6" s="60">
        <v>100</v>
      </c>
      <c r="AJ6" s="61">
        <v>0</v>
      </c>
      <c r="AK6" s="61">
        <f>(AH6+AG6+AF6+AE6+AD6+AC6+AB6+AA6+Z6+X6+W6+V6+T6+S6+R6+P6+O6+N6+L6+K6+J6+H6+G6+F6+E6+D6+C6)/27</f>
        <v>96.296296296296291</v>
      </c>
      <c r="AL6" s="61">
        <f>AK6+AJ6</f>
        <v>96.296296296296291</v>
      </c>
      <c r="AM6" s="62">
        <f>AI6-AL6</f>
        <v>3.7037037037037095</v>
      </c>
      <c r="AN6" s="63">
        <f>AM6-AO6</f>
        <v>-837.78813453159046</v>
      </c>
      <c r="AO6" s="64">
        <v>841.49183823529415</v>
      </c>
      <c r="AP6" s="65"/>
      <c r="AQ6" s="66"/>
      <c r="AR6" s="66"/>
      <c r="AS6" s="66"/>
      <c r="AT6" s="67"/>
      <c r="AU6" s="68" t="e">
        <f>#REF!*AW6</f>
        <v>#REF!</v>
      </c>
      <c r="AV6" s="69">
        <v>841.49183823529415</v>
      </c>
      <c r="AW6" s="70">
        <f t="shared" ref="AW6:AW26" si="0">AM6-AV6</f>
        <v>-837.78813453159046</v>
      </c>
      <c r="AX6" s="71">
        <v>836.23720588235301</v>
      </c>
      <c r="AY6" s="72">
        <f>AV6-AX6</f>
        <v>5.2546323529411438</v>
      </c>
      <c r="AZ6" s="73">
        <v>836.2372058823529</v>
      </c>
      <c r="BA6" s="74">
        <f>AX6-BB6</f>
        <v>0</v>
      </c>
      <c r="BB6" s="75">
        <v>836.2372058823529</v>
      </c>
      <c r="BC6" s="76">
        <f>BB6-BD6</f>
        <v>10.507205882352878</v>
      </c>
      <c r="BD6" s="77">
        <v>825.73</v>
      </c>
      <c r="BE6" s="78">
        <v>0.80882352941176472</v>
      </c>
      <c r="BF6" s="79">
        <f t="shared" ref="BF6:BF26" si="1">AA6-BE6</f>
        <v>99.191176470588232</v>
      </c>
      <c r="BG6" s="80">
        <f t="shared" ref="BG6:BG26" si="2">AM6-BD6</f>
        <v>-822.02629629629632</v>
      </c>
      <c r="BH6" s="81">
        <v>22158713.426886</v>
      </c>
      <c r="BI6" s="82">
        <f t="shared" ref="BI6:BI26" si="3">BH6*AA6</f>
        <v>2215871342.6886001</v>
      </c>
      <c r="BJ6" s="83">
        <f>BH6*BF6</f>
        <v>2197948853.8874421</v>
      </c>
      <c r="BK6" s="84"/>
      <c r="BL6" s="14"/>
    </row>
    <row r="7" spans="1:126" ht="18" customHeight="1" thickBot="1" x14ac:dyDescent="0.25">
      <c r="A7" s="85">
        <v>2</v>
      </c>
      <c r="B7" s="86" t="s">
        <v>63</v>
      </c>
      <c r="C7" s="87">
        <v>100</v>
      </c>
      <c r="D7" s="88">
        <v>100</v>
      </c>
      <c r="E7" s="88">
        <v>100</v>
      </c>
      <c r="F7" s="89">
        <v>100</v>
      </c>
      <c r="G7" s="89">
        <v>100</v>
      </c>
      <c r="H7" s="90">
        <v>100</v>
      </c>
      <c r="I7" s="90">
        <v>60</v>
      </c>
      <c r="J7" s="90">
        <v>100</v>
      </c>
      <c r="K7" s="90">
        <v>100</v>
      </c>
      <c r="L7" s="90">
        <v>100</v>
      </c>
      <c r="M7" s="90">
        <v>0</v>
      </c>
      <c r="N7" s="90">
        <v>100</v>
      </c>
      <c r="O7" s="90">
        <v>100</v>
      </c>
      <c r="P7" s="90">
        <v>100</v>
      </c>
      <c r="Q7" s="90">
        <v>10</v>
      </c>
      <c r="R7" s="90">
        <v>100</v>
      </c>
      <c r="S7" s="91">
        <v>100</v>
      </c>
      <c r="T7" s="90">
        <v>100</v>
      </c>
      <c r="U7" s="90"/>
      <c r="V7" s="92">
        <v>100</v>
      </c>
      <c r="W7" s="90">
        <v>100</v>
      </c>
      <c r="X7" s="90">
        <v>100</v>
      </c>
      <c r="Y7" s="55"/>
      <c r="Z7" s="55">
        <v>100</v>
      </c>
      <c r="AA7" s="55">
        <v>100</v>
      </c>
      <c r="AB7" s="55">
        <v>100</v>
      </c>
      <c r="AC7" s="93">
        <v>100</v>
      </c>
      <c r="AD7" s="93">
        <v>100</v>
      </c>
      <c r="AE7" s="89">
        <v>100</v>
      </c>
      <c r="AF7" s="93">
        <v>100</v>
      </c>
      <c r="AG7" s="93"/>
      <c r="AH7" s="94">
        <v>100</v>
      </c>
      <c r="AI7" s="95">
        <v>100</v>
      </c>
      <c r="AJ7" s="96">
        <v>0</v>
      </c>
      <c r="AK7" s="96">
        <f t="shared" ref="AK7:AK26" si="4">(AH7+AG7+AF7+AE7+AD7+AC7+AB7+AA7+Z7+X7+W7+V7+T7+S7+R7+P7+O7+N7+L7+K7+J7+H7+G7+F7+E7+D7+C7)/27</f>
        <v>96.296296296296291</v>
      </c>
      <c r="AL7" s="96">
        <f t="shared" ref="AL7:AL27" si="5">AK7+AJ7</f>
        <v>96.296296296296291</v>
      </c>
      <c r="AM7" s="97">
        <f>AI7-AL7</f>
        <v>3.7037037037037095</v>
      </c>
      <c r="AN7" s="98">
        <f t="shared" ref="AN7:AN26" si="6">AM7-AO7</f>
        <v>-797.86541394335518</v>
      </c>
      <c r="AO7" s="99">
        <v>801.56911764705887</v>
      </c>
      <c r="AP7" s="100"/>
      <c r="AQ7" s="101"/>
      <c r="AR7" s="101"/>
      <c r="AS7" s="101"/>
      <c r="AT7" s="102"/>
      <c r="AU7" s="103" t="e">
        <f>#REF!*AW7</f>
        <v>#REF!</v>
      </c>
      <c r="AV7" s="104">
        <v>782.00029411764717</v>
      </c>
      <c r="AW7" s="105">
        <f t="shared" si="0"/>
        <v>-778.29659041394348</v>
      </c>
      <c r="AX7" s="106">
        <v>760.92617647058819</v>
      </c>
      <c r="AY7" s="107">
        <f t="shared" ref="AY7:AY26" si="7">AV7-AX7</f>
        <v>21.074117647058983</v>
      </c>
      <c r="AZ7" s="108">
        <v>760.92617647058819</v>
      </c>
      <c r="BA7" s="109">
        <f t="shared" ref="BA7:BA26" si="8">AX7-BB7</f>
        <v>33.116470588235302</v>
      </c>
      <c r="BB7" s="110">
        <v>727.80970588235289</v>
      </c>
      <c r="BC7" s="111">
        <f t="shared" ref="BC7:BC26" si="9">BB7-BD7</f>
        <v>124.93970588235288</v>
      </c>
      <c r="BD7" s="112">
        <v>602.87</v>
      </c>
      <c r="BE7" s="78">
        <v>0.58897058823529413</v>
      </c>
      <c r="BF7" s="79">
        <f t="shared" si="1"/>
        <v>99.411029411764702</v>
      </c>
      <c r="BG7" s="80">
        <f t="shared" si="2"/>
        <v>-599.16629629629631</v>
      </c>
      <c r="BH7" s="113">
        <v>20650093.273956001</v>
      </c>
      <c r="BI7" s="82">
        <f t="shared" si="3"/>
        <v>2065009327.3956001</v>
      </c>
      <c r="BJ7" s="83">
        <f>BH7*BF7</f>
        <v>2052847029.8129244</v>
      </c>
      <c r="BK7" s="84"/>
      <c r="BL7" s="14"/>
    </row>
    <row r="8" spans="1:126" ht="18" customHeight="1" thickBot="1" x14ac:dyDescent="0.25">
      <c r="A8" s="114">
        <v>3</v>
      </c>
      <c r="B8" s="115" t="s">
        <v>64</v>
      </c>
      <c r="C8" s="116">
        <v>100</v>
      </c>
      <c r="D8" s="90">
        <v>100</v>
      </c>
      <c r="E8" s="90">
        <v>100</v>
      </c>
      <c r="F8" s="89">
        <v>100</v>
      </c>
      <c r="G8" s="89">
        <v>100</v>
      </c>
      <c r="H8" s="90">
        <v>100</v>
      </c>
      <c r="I8" s="90">
        <v>60</v>
      </c>
      <c r="J8" s="90">
        <v>100</v>
      </c>
      <c r="K8" s="90">
        <v>100</v>
      </c>
      <c r="L8" s="90">
        <v>100</v>
      </c>
      <c r="M8" s="90">
        <v>0</v>
      </c>
      <c r="N8" s="90">
        <v>100</v>
      </c>
      <c r="O8" s="90">
        <v>100</v>
      </c>
      <c r="P8" s="90">
        <v>100</v>
      </c>
      <c r="Q8" s="90">
        <v>5</v>
      </c>
      <c r="R8" s="90">
        <v>100</v>
      </c>
      <c r="S8" s="91">
        <v>100</v>
      </c>
      <c r="T8" s="90">
        <v>100</v>
      </c>
      <c r="U8" s="90"/>
      <c r="V8" s="117">
        <v>100</v>
      </c>
      <c r="W8" s="90">
        <v>100</v>
      </c>
      <c r="X8" s="89">
        <v>100</v>
      </c>
      <c r="Y8" s="55"/>
      <c r="Z8" s="55">
        <v>100</v>
      </c>
      <c r="AA8" s="55">
        <v>100</v>
      </c>
      <c r="AB8" s="55">
        <v>100</v>
      </c>
      <c r="AC8" s="93">
        <v>100</v>
      </c>
      <c r="AD8" s="93">
        <v>100</v>
      </c>
      <c r="AE8" s="89">
        <v>100</v>
      </c>
      <c r="AF8" s="93">
        <v>100</v>
      </c>
      <c r="AG8" s="93"/>
      <c r="AH8" s="94">
        <v>100</v>
      </c>
      <c r="AI8" s="118">
        <v>100</v>
      </c>
      <c r="AJ8" s="119">
        <v>0</v>
      </c>
      <c r="AK8" s="120">
        <f t="shared" si="4"/>
        <v>96.296296296296291</v>
      </c>
      <c r="AL8" s="120">
        <f t="shared" si="5"/>
        <v>96.296296296296291</v>
      </c>
      <c r="AM8" s="97">
        <f t="shared" ref="AM8:AM27" si="10">AI8-AL8</f>
        <v>3.7037037037037095</v>
      </c>
      <c r="AN8" s="98">
        <f t="shared" si="6"/>
        <v>-837.78813453159046</v>
      </c>
      <c r="AO8" s="99">
        <v>841.49183823529415</v>
      </c>
      <c r="AP8" s="121"/>
      <c r="AQ8" s="101"/>
      <c r="AR8" s="122"/>
      <c r="AS8" s="122"/>
      <c r="AT8" s="102"/>
      <c r="AU8" s="123" t="e">
        <f>#REF!*AW8</f>
        <v>#REF!</v>
      </c>
      <c r="AV8" s="124">
        <v>841.49183823529415</v>
      </c>
      <c r="AW8" s="125">
        <f t="shared" si="0"/>
        <v>-837.78813453159046</v>
      </c>
      <c r="AX8" s="126">
        <v>825.72794117647061</v>
      </c>
      <c r="AY8" s="127">
        <f t="shared" si="7"/>
        <v>15.763897058823545</v>
      </c>
      <c r="AZ8" s="128">
        <v>825.72794117647061</v>
      </c>
      <c r="BA8" s="129">
        <f t="shared" si="8"/>
        <v>0</v>
      </c>
      <c r="BB8" s="75">
        <v>825.72794117647061</v>
      </c>
      <c r="BC8" s="130">
        <f t="shared" si="9"/>
        <v>-2.0588235294098922E-3</v>
      </c>
      <c r="BD8" s="131">
        <v>825.73</v>
      </c>
      <c r="BE8" s="78">
        <v>0.80882352941176472</v>
      </c>
      <c r="BF8" s="79">
        <f t="shared" si="1"/>
        <v>99.191176470588232</v>
      </c>
      <c r="BG8" s="80">
        <f t="shared" si="2"/>
        <v>-822.02629629629632</v>
      </c>
      <c r="BH8" s="113">
        <v>22158713.426886</v>
      </c>
      <c r="BI8" s="82">
        <f t="shared" si="3"/>
        <v>2215871342.6886001</v>
      </c>
      <c r="BJ8" s="83">
        <f t="shared" ref="BJ8:BJ26" si="11">BH8*BF8</f>
        <v>2197948853.8874421</v>
      </c>
      <c r="BK8" s="84"/>
      <c r="BL8" s="14"/>
    </row>
    <row r="9" spans="1:126" s="164" customFormat="1" ht="18" customHeight="1" thickBot="1" x14ac:dyDescent="0.25">
      <c r="A9" s="132">
        <v>4</v>
      </c>
      <c r="B9" s="133" t="s">
        <v>65</v>
      </c>
      <c r="C9" s="134">
        <v>100</v>
      </c>
      <c r="D9" s="135">
        <v>100</v>
      </c>
      <c r="E9" s="135">
        <v>100</v>
      </c>
      <c r="F9" s="136">
        <v>100</v>
      </c>
      <c r="G9" s="136">
        <v>100</v>
      </c>
      <c r="H9" s="135">
        <v>100</v>
      </c>
      <c r="I9" s="135">
        <v>60</v>
      </c>
      <c r="J9" s="135">
        <v>100</v>
      </c>
      <c r="K9" s="135">
        <v>100</v>
      </c>
      <c r="L9" s="135">
        <v>100</v>
      </c>
      <c r="M9" s="135">
        <v>0</v>
      </c>
      <c r="N9" s="135">
        <v>100</v>
      </c>
      <c r="O9" s="135">
        <v>100</v>
      </c>
      <c r="P9" s="135">
        <v>100</v>
      </c>
      <c r="Q9" s="135">
        <v>50</v>
      </c>
      <c r="R9" s="135">
        <v>100</v>
      </c>
      <c r="S9" s="135">
        <v>100</v>
      </c>
      <c r="T9" s="135">
        <v>100</v>
      </c>
      <c r="U9" s="135"/>
      <c r="V9" s="137">
        <v>100</v>
      </c>
      <c r="W9" s="135">
        <v>100</v>
      </c>
      <c r="X9" s="135">
        <v>100</v>
      </c>
      <c r="Y9" s="55"/>
      <c r="Z9" s="55">
        <v>100</v>
      </c>
      <c r="AA9" s="55">
        <v>100</v>
      </c>
      <c r="AB9" s="55">
        <v>100</v>
      </c>
      <c r="AC9" s="138">
        <v>100</v>
      </c>
      <c r="AD9" s="138">
        <v>100</v>
      </c>
      <c r="AE9" s="136">
        <v>100</v>
      </c>
      <c r="AF9" s="138">
        <v>100</v>
      </c>
      <c r="AG9" s="138"/>
      <c r="AH9" s="139">
        <v>100</v>
      </c>
      <c r="AI9" s="140">
        <v>100</v>
      </c>
      <c r="AJ9" s="120">
        <v>0</v>
      </c>
      <c r="AK9" s="96">
        <f t="shared" si="4"/>
        <v>96.296296296296291</v>
      </c>
      <c r="AL9" s="96">
        <f t="shared" si="5"/>
        <v>96.296296296296291</v>
      </c>
      <c r="AM9" s="141">
        <f t="shared" si="10"/>
        <v>3.7037037037037095</v>
      </c>
      <c r="AN9" s="142">
        <f t="shared" si="6"/>
        <v>3.7037037037037095</v>
      </c>
      <c r="AO9" s="143">
        <v>0</v>
      </c>
      <c r="AP9" s="144"/>
      <c r="AQ9" s="145"/>
      <c r="AR9" s="145"/>
      <c r="AS9" s="145"/>
      <c r="AT9" s="146"/>
      <c r="AU9" s="147" t="e">
        <f>#REF!*AW9</f>
        <v>#REF!</v>
      </c>
      <c r="AV9" s="148">
        <v>0</v>
      </c>
      <c r="AW9" s="149">
        <f t="shared" si="0"/>
        <v>3.7037037037037095</v>
      </c>
      <c r="AX9" s="150">
        <v>0</v>
      </c>
      <c r="AY9" s="151">
        <f t="shared" si="7"/>
        <v>0</v>
      </c>
      <c r="AZ9" s="152">
        <v>0</v>
      </c>
      <c r="BA9" s="153">
        <f t="shared" si="8"/>
        <v>0</v>
      </c>
      <c r="BB9" s="150">
        <v>0</v>
      </c>
      <c r="BC9" s="154">
        <f t="shared" si="9"/>
        <v>0</v>
      </c>
      <c r="BD9" s="155">
        <v>0</v>
      </c>
      <c r="BE9" s="156">
        <v>0</v>
      </c>
      <c r="BF9" s="157">
        <f t="shared" si="1"/>
        <v>100</v>
      </c>
      <c r="BG9" s="158">
        <f t="shared" si="2"/>
        <v>3.7037037037037095</v>
      </c>
      <c r="BH9" s="159">
        <v>20650093.273956001</v>
      </c>
      <c r="BI9" s="160">
        <f t="shared" si="3"/>
        <v>2065009327.3956001</v>
      </c>
      <c r="BJ9" s="161">
        <f t="shared" si="11"/>
        <v>2065009327.3956001</v>
      </c>
      <c r="BK9" s="162"/>
      <c r="BL9" s="162"/>
      <c r="BM9" s="162"/>
      <c r="BN9" s="162"/>
      <c r="BO9" s="162"/>
      <c r="BP9" s="162"/>
      <c r="BQ9" s="162"/>
      <c r="BR9" s="162"/>
      <c r="BS9" s="162"/>
      <c r="BT9" s="162"/>
      <c r="BU9" s="162"/>
      <c r="BV9" s="162"/>
      <c r="BW9" s="162"/>
      <c r="BX9" s="162"/>
      <c r="BY9" s="162"/>
      <c r="BZ9" s="162"/>
      <c r="CA9" s="162"/>
      <c r="CB9" s="162"/>
      <c r="CC9" s="162"/>
      <c r="CD9" s="162"/>
      <c r="CE9" s="162"/>
      <c r="CF9" s="162"/>
      <c r="CG9" s="162"/>
      <c r="CH9" s="162"/>
      <c r="CI9" s="162"/>
      <c r="CJ9" s="162"/>
      <c r="CK9" s="162"/>
      <c r="CL9" s="162"/>
      <c r="CM9" s="162"/>
      <c r="CN9" s="162"/>
      <c r="CO9" s="162"/>
      <c r="CP9" s="162"/>
      <c r="CQ9" s="162"/>
      <c r="CR9" s="162"/>
      <c r="CS9" s="162"/>
      <c r="CT9" s="162"/>
      <c r="CU9" s="162"/>
      <c r="CV9" s="162"/>
      <c r="CW9" s="162"/>
      <c r="CX9" s="162"/>
      <c r="CY9" s="162"/>
      <c r="CZ9" s="163"/>
      <c r="DA9" s="163"/>
      <c r="DB9" s="163"/>
      <c r="DC9" s="163"/>
      <c r="DD9" s="163"/>
      <c r="DE9" s="163"/>
      <c r="DF9" s="163"/>
      <c r="DG9" s="163"/>
      <c r="DH9" s="163"/>
      <c r="DI9" s="163"/>
      <c r="DJ9" s="163"/>
      <c r="DK9" s="163"/>
      <c r="DL9" s="163"/>
      <c r="DM9" s="163"/>
      <c r="DN9" s="163"/>
      <c r="DO9" s="163"/>
      <c r="DP9" s="163"/>
      <c r="DQ9" s="163"/>
      <c r="DR9" s="163"/>
      <c r="DS9" s="163"/>
      <c r="DT9" s="163"/>
      <c r="DU9" s="163"/>
      <c r="DV9" s="163"/>
    </row>
    <row r="10" spans="1:126" ht="18" customHeight="1" thickBot="1" x14ac:dyDescent="0.25">
      <c r="A10" s="114">
        <v>5</v>
      </c>
      <c r="B10" s="115" t="s">
        <v>66</v>
      </c>
      <c r="C10" s="116">
        <v>100</v>
      </c>
      <c r="D10" s="90">
        <v>100</v>
      </c>
      <c r="E10" s="90">
        <v>100</v>
      </c>
      <c r="F10" s="89">
        <v>100</v>
      </c>
      <c r="G10" s="89">
        <v>100</v>
      </c>
      <c r="H10" s="90">
        <v>100</v>
      </c>
      <c r="I10" s="90">
        <v>60</v>
      </c>
      <c r="J10" s="90">
        <v>100</v>
      </c>
      <c r="K10" s="90">
        <v>100</v>
      </c>
      <c r="L10" s="90">
        <v>100</v>
      </c>
      <c r="M10" s="90">
        <v>0</v>
      </c>
      <c r="N10" s="90">
        <v>100</v>
      </c>
      <c r="O10" s="90">
        <v>100</v>
      </c>
      <c r="P10" s="90">
        <v>100</v>
      </c>
      <c r="Q10" s="90">
        <v>40</v>
      </c>
      <c r="R10" s="90">
        <v>100</v>
      </c>
      <c r="S10" s="90">
        <v>100</v>
      </c>
      <c r="T10" s="90">
        <v>100</v>
      </c>
      <c r="U10" s="90"/>
      <c r="V10" s="165">
        <v>100</v>
      </c>
      <c r="W10" s="90">
        <v>100</v>
      </c>
      <c r="X10" s="89">
        <v>100</v>
      </c>
      <c r="Y10" s="55"/>
      <c r="Z10" s="55">
        <v>100</v>
      </c>
      <c r="AA10" s="55">
        <v>100</v>
      </c>
      <c r="AB10" s="55">
        <v>100</v>
      </c>
      <c r="AC10" s="93">
        <v>100</v>
      </c>
      <c r="AD10" s="93">
        <v>100</v>
      </c>
      <c r="AE10" s="89">
        <v>100</v>
      </c>
      <c r="AF10" s="93">
        <v>100</v>
      </c>
      <c r="AG10" s="93"/>
      <c r="AH10" s="94">
        <v>100</v>
      </c>
      <c r="AI10" s="95">
        <v>100</v>
      </c>
      <c r="AJ10" s="96">
        <v>0</v>
      </c>
      <c r="AK10" s="120">
        <f t="shared" si="4"/>
        <v>96.296296296296291</v>
      </c>
      <c r="AL10" s="120">
        <f t="shared" si="5"/>
        <v>96.296296296296291</v>
      </c>
      <c r="AM10" s="97">
        <f>AI10-AL10</f>
        <v>3.7037037037037095</v>
      </c>
      <c r="AN10" s="98">
        <f t="shared" si="6"/>
        <v>-1017.6383551198257</v>
      </c>
      <c r="AO10" s="99">
        <v>1021.3420588235294</v>
      </c>
      <c r="AP10" s="100"/>
      <c r="AQ10" s="101"/>
      <c r="AR10" s="101"/>
      <c r="AS10" s="101"/>
      <c r="AT10" s="102"/>
      <c r="AU10" s="166" t="e">
        <f>#REF!*AW10</f>
        <v>#REF!</v>
      </c>
      <c r="AV10" s="167">
        <v>1021.3420588235294</v>
      </c>
      <c r="AW10" s="168">
        <f t="shared" si="0"/>
        <v>-1017.6383551198257</v>
      </c>
      <c r="AX10" s="169">
        <v>1021.3420588235294</v>
      </c>
      <c r="AY10" s="170">
        <f t="shared" si="7"/>
        <v>0</v>
      </c>
      <c r="AZ10" s="171">
        <v>1021.3420588235294</v>
      </c>
      <c r="BA10" s="172">
        <f t="shared" si="8"/>
        <v>0</v>
      </c>
      <c r="BB10" s="173">
        <v>1021.3420588235294</v>
      </c>
      <c r="BC10" s="174">
        <f t="shared" si="9"/>
        <v>15.05294117647054</v>
      </c>
      <c r="BD10" s="175">
        <v>1006.2891176470589</v>
      </c>
      <c r="BE10" s="176">
        <v>0.98308823529411771</v>
      </c>
      <c r="BF10" s="177">
        <f t="shared" si="1"/>
        <v>99.016911764705881</v>
      </c>
      <c r="BG10" s="178">
        <f t="shared" si="2"/>
        <v>-1002.5854139433552</v>
      </c>
      <c r="BH10" s="179">
        <v>20650093.273956001</v>
      </c>
      <c r="BI10" s="180">
        <f t="shared" si="3"/>
        <v>2065009327.3956001</v>
      </c>
      <c r="BJ10" s="181">
        <f t="shared" si="11"/>
        <v>2044708463.6402478</v>
      </c>
      <c r="BK10" s="14"/>
      <c r="BL10" s="14"/>
    </row>
    <row r="11" spans="1:126" ht="18" customHeight="1" thickBot="1" x14ac:dyDescent="0.25">
      <c r="A11" s="85">
        <v>6</v>
      </c>
      <c r="B11" s="133" t="s">
        <v>67</v>
      </c>
      <c r="C11" s="134">
        <v>100</v>
      </c>
      <c r="D11" s="135">
        <v>100</v>
      </c>
      <c r="E11" s="135">
        <v>100</v>
      </c>
      <c r="F11" s="136">
        <v>100</v>
      </c>
      <c r="G11" s="136">
        <v>100</v>
      </c>
      <c r="H11" s="135">
        <v>100</v>
      </c>
      <c r="I11" s="135">
        <v>60</v>
      </c>
      <c r="J11" s="135">
        <v>100</v>
      </c>
      <c r="K11" s="135">
        <v>100</v>
      </c>
      <c r="L11" s="135">
        <v>100</v>
      </c>
      <c r="M11" s="135">
        <v>0</v>
      </c>
      <c r="N11" s="135">
        <v>100</v>
      </c>
      <c r="O11" s="135">
        <v>100</v>
      </c>
      <c r="P11" s="135">
        <v>100</v>
      </c>
      <c r="Q11" s="135">
        <v>0</v>
      </c>
      <c r="R11" s="135">
        <v>100</v>
      </c>
      <c r="S11" s="135">
        <v>100</v>
      </c>
      <c r="T11" s="136">
        <v>100</v>
      </c>
      <c r="U11" s="182"/>
      <c r="V11" s="183">
        <v>100</v>
      </c>
      <c r="W11" s="135">
        <v>100</v>
      </c>
      <c r="X11" s="136">
        <v>100</v>
      </c>
      <c r="Y11" s="55"/>
      <c r="Z11" s="55">
        <v>100</v>
      </c>
      <c r="AA11" s="55">
        <v>100</v>
      </c>
      <c r="AB11" s="55">
        <v>100</v>
      </c>
      <c r="AC11" s="138">
        <v>100</v>
      </c>
      <c r="AD11" s="138">
        <v>100</v>
      </c>
      <c r="AE11" s="136">
        <v>100</v>
      </c>
      <c r="AF11" s="138">
        <v>100</v>
      </c>
      <c r="AG11" s="138"/>
      <c r="AH11" s="139">
        <v>100</v>
      </c>
      <c r="AI11" s="184">
        <v>100</v>
      </c>
      <c r="AJ11" s="185">
        <v>0</v>
      </c>
      <c r="AK11" s="96">
        <f t="shared" si="4"/>
        <v>96.296296296296291</v>
      </c>
      <c r="AL11" s="96">
        <f t="shared" si="5"/>
        <v>96.296296296296291</v>
      </c>
      <c r="AM11" s="141">
        <f t="shared" si="10"/>
        <v>3.7037037037037095</v>
      </c>
      <c r="AN11" s="142">
        <f t="shared" si="6"/>
        <v>-1019.8962962962963</v>
      </c>
      <c r="AO11" s="143">
        <v>1023.6</v>
      </c>
      <c r="AP11" s="186"/>
      <c r="AQ11" s="187"/>
      <c r="AR11" s="188"/>
      <c r="AS11" s="188"/>
      <c r="AT11" s="189"/>
      <c r="AU11" s="190" t="e">
        <f>#REF!*AW11</f>
        <v>#REF!</v>
      </c>
      <c r="AV11" s="191">
        <v>1023.6</v>
      </c>
      <c r="AW11" s="192">
        <f t="shared" si="0"/>
        <v>-1019.8962962962963</v>
      </c>
      <c r="AX11" s="193">
        <v>1019.0841176470589</v>
      </c>
      <c r="AY11" s="194">
        <f t="shared" si="7"/>
        <v>4.515882352941162</v>
      </c>
      <c r="AZ11" s="195">
        <v>1019.0841176470589</v>
      </c>
      <c r="BA11" s="196">
        <f t="shared" si="8"/>
        <v>0</v>
      </c>
      <c r="BB11" s="197">
        <v>1019.0841176470589</v>
      </c>
      <c r="BC11" s="198">
        <f t="shared" si="9"/>
        <v>6.021176470588216</v>
      </c>
      <c r="BD11" s="199">
        <v>1013.0629411764706</v>
      </c>
      <c r="BE11" s="200">
        <v>0.98970588235294121</v>
      </c>
      <c r="BF11" s="201">
        <f t="shared" si="1"/>
        <v>99.010294117647064</v>
      </c>
      <c r="BG11" s="202">
        <f t="shared" si="2"/>
        <v>-1009.3592374727669</v>
      </c>
      <c r="BH11" s="203">
        <v>20650093.273956001</v>
      </c>
      <c r="BI11" s="204">
        <f t="shared" si="3"/>
        <v>2065009327.3956001</v>
      </c>
      <c r="BJ11" s="205">
        <f t="shared" si="11"/>
        <v>2044571808.6112289</v>
      </c>
      <c r="BK11" s="14"/>
      <c r="BL11" s="14"/>
    </row>
    <row r="12" spans="1:126" ht="18" customHeight="1" thickBot="1" x14ac:dyDescent="0.25">
      <c r="A12" s="114">
        <v>7</v>
      </c>
      <c r="B12" s="206" t="s">
        <v>68</v>
      </c>
      <c r="C12" s="87">
        <v>100</v>
      </c>
      <c r="D12" s="88">
        <v>100</v>
      </c>
      <c r="E12" s="88">
        <v>100</v>
      </c>
      <c r="F12" s="207">
        <v>100</v>
      </c>
      <c r="G12" s="208">
        <v>95</v>
      </c>
      <c r="H12" s="88">
        <v>100</v>
      </c>
      <c r="I12" s="88">
        <v>0</v>
      </c>
      <c r="J12" s="88">
        <v>100</v>
      </c>
      <c r="K12" s="88">
        <v>100</v>
      </c>
      <c r="L12" s="88">
        <v>100</v>
      </c>
      <c r="M12" s="88">
        <v>0</v>
      </c>
      <c r="N12" s="88">
        <v>100</v>
      </c>
      <c r="O12" s="88">
        <v>100</v>
      </c>
      <c r="P12" s="207">
        <v>100</v>
      </c>
      <c r="Q12" s="208">
        <v>0</v>
      </c>
      <c r="R12" s="88">
        <v>100</v>
      </c>
      <c r="S12" s="88">
        <v>100</v>
      </c>
      <c r="T12" s="208">
        <v>100</v>
      </c>
      <c r="U12" s="208"/>
      <c r="V12" s="207">
        <v>100</v>
      </c>
      <c r="W12" s="208">
        <v>100</v>
      </c>
      <c r="X12" s="208">
        <v>100</v>
      </c>
      <c r="Y12" s="55"/>
      <c r="Z12" s="55">
        <v>100</v>
      </c>
      <c r="AA12" s="55">
        <v>100</v>
      </c>
      <c r="AB12" s="55">
        <v>100</v>
      </c>
      <c r="AC12" s="209">
        <v>100</v>
      </c>
      <c r="AD12" s="209">
        <v>100</v>
      </c>
      <c r="AE12" s="210" t="s">
        <v>69</v>
      </c>
      <c r="AF12" s="209">
        <v>25</v>
      </c>
      <c r="AG12" s="209"/>
      <c r="AH12" s="211">
        <v>5</v>
      </c>
      <c r="AI12" s="212">
        <v>100</v>
      </c>
      <c r="AJ12" s="119">
        <v>0</v>
      </c>
      <c r="AK12" s="120">
        <f t="shared" si="4"/>
        <v>89.629629629629633</v>
      </c>
      <c r="AL12" s="120">
        <f t="shared" si="5"/>
        <v>89.629629629629633</v>
      </c>
      <c r="AM12" s="213">
        <f t="shared" si="10"/>
        <v>10.370370370370367</v>
      </c>
      <c r="AN12" s="98">
        <f t="shared" si="6"/>
        <v>-1013.2296296296297</v>
      </c>
      <c r="AO12" s="99">
        <v>1023.6</v>
      </c>
      <c r="AP12" s="214"/>
      <c r="AQ12" s="215"/>
      <c r="AR12" s="216"/>
      <c r="AS12" s="217"/>
      <c r="AT12" s="218"/>
      <c r="AU12" s="219" t="e">
        <f>#REF!*AW12</f>
        <v>#REF!</v>
      </c>
      <c r="AV12" s="220">
        <v>1023.6</v>
      </c>
      <c r="AW12" s="221">
        <f t="shared" si="0"/>
        <v>-1013.2296296296297</v>
      </c>
      <c r="AX12" s="222">
        <v>1023.6</v>
      </c>
      <c r="AY12" s="223">
        <f t="shared" si="7"/>
        <v>0</v>
      </c>
      <c r="AZ12" s="224">
        <v>1023.6</v>
      </c>
      <c r="BA12" s="225">
        <f t="shared" si="8"/>
        <v>0</v>
      </c>
      <c r="BB12" s="226">
        <v>1023.6</v>
      </c>
      <c r="BC12" s="227">
        <f t="shared" si="9"/>
        <v>0</v>
      </c>
      <c r="BD12" s="228">
        <v>1023.6</v>
      </c>
      <c r="BE12" s="176">
        <v>1</v>
      </c>
      <c r="BF12" s="177">
        <f t="shared" si="1"/>
        <v>99</v>
      </c>
      <c r="BG12" s="178">
        <f t="shared" si="2"/>
        <v>-1013.2296296296297</v>
      </c>
      <c r="BH12" s="203">
        <v>20906791.73</v>
      </c>
      <c r="BI12" s="180">
        <f t="shared" si="3"/>
        <v>2090679173</v>
      </c>
      <c r="BJ12" s="181">
        <f t="shared" si="11"/>
        <v>2069772381.27</v>
      </c>
      <c r="BK12" s="14"/>
      <c r="BL12" s="14"/>
    </row>
    <row r="13" spans="1:126" s="49" customFormat="1" ht="18" customHeight="1" thickBot="1" x14ac:dyDescent="0.25">
      <c r="A13" s="229">
        <v>8</v>
      </c>
      <c r="B13" s="230" t="s">
        <v>70</v>
      </c>
      <c r="C13" s="116">
        <v>100</v>
      </c>
      <c r="D13" s="90">
        <v>100</v>
      </c>
      <c r="E13" s="90">
        <v>100</v>
      </c>
      <c r="F13" s="89">
        <v>100</v>
      </c>
      <c r="G13" s="231">
        <v>95</v>
      </c>
      <c r="H13" s="90">
        <v>100</v>
      </c>
      <c r="I13" s="90">
        <v>0</v>
      </c>
      <c r="J13" s="90">
        <v>100</v>
      </c>
      <c r="K13" s="90">
        <v>100</v>
      </c>
      <c r="L13" s="90">
        <v>100</v>
      </c>
      <c r="M13" s="90">
        <v>0</v>
      </c>
      <c r="N13" s="90">
        <v>100</v>
      </c>
      <c r="O13" s="90">
        <v>100</v>
      </c>
      <c r="P13" s="89">
        <v>100</v>
      </c>
      <c r="Q13" s="231">
        <v>0</v>
      </c>
      <c r="R13" s="90">
        <v>100</v>
      </c>
      <c r="S13" s="90">
        <v>100</v>
      </c>
      <c r="T13" s="89">
        <v>100</v>
      </c>
      <c r="U13" s="231"/>
      <c r="V13" s="89">
        <v>100</v>
      </c>
      <c r="W13" s="89">
        <v>100</v>
      </c>
      <c r="X13" s="231">
        <v>100</v>
      </c>
      <c r="Y13" s="231"/>
      <c r="Z13" s="55">
        <v>100</v>
      </c>
      <c r="AA13" s="55">
        <v>100</v>
      </c>
      <c r="AB13" s="55">
        <v>100</v>
      </c>
      <c r="AC13" s="93">
        <v>100</v>
      </c>
      <c r="AD13" s="93">
        <v>100</v>
      </c>
      <c r="AE13" s="232">
        <v>95</v>
      </c>
      <c r="AF13" s="93">
        <v>35</v>
      </c>
      <c r="AG13" s="93"/>
      <c r="AH13" s="94">
        <v>20</v>
      </c>
      <c r="AI13" s="233">
        <v>100</v>
      </c>
      <c r="AJ13" s="119">
        <v>0</v>
      </c>
      <c r="AK13" s="96">
        <f t="shared" si="4"/>
        <v>90.555555555555557</v>
      </c>
      <c r="AL13" s="96">
        <f t="shared" si="5"/>
        <v>90.555555555555557</v>
      </c>
      <c r="AM13" s="97">
        <f t="shared" si="10"/>
        <v>9.4444444444444429</v>
      </c>
      <c r="AN13" s="234">
        <f t="shared" si="6"/>
        <v>-1014.1555555555556</v>
      </c>
      <c r="AO13" s="99">
        <v>1023.6</v>
      </c>
      <c r="AP13" s="214"/>
      <c r="AQ13" s="235"/>
      <c r="AR13" s="236"/>
      <c r="AS13" s="216"/>
      <c r="AT13" s="237"/>
      <c r="AU13" s="238" t="e">
        <f>#REF!*AW13</f>
        <v>#REF!</v>
      </c>
      <c r="AV13" s="239">
        <v>1023.6</v>
      </c>
      <c r="AW13" s="240">
        <f t="shared" si="0"/>
        <v>-1014.1555555555556</v>
      </c>
      <c r="AX13" s="241">
        <v>1023.6</v>
      </c>
      <c r="AY13" s="242">
        <f>AV13-AX13</f>
        <v>0</v>
      </c>
      <c r="AZ13" s="243">
        <v>1023.6</v>
      </c>
      <c r="BA13" s="244">
        <f t="shared" si="8"/>
        <v>0</v>
      </c>
      <c r="BB13" s="226">
        <v>1023.6</v>
      </c>
      <c r="BC13" s="227">
        <f t="shared" si="9"/>
        <v>0</v>
      </c>
      <c r="BD13" s="228">
        <v>1023.6</v>
      </c>
      <c r="BE13" s="245">
        <v>1</v>
      </c>
      <c r="BF13" s="246">
        <f t="shared" si="1"/>
        <v>99</v>
      </c>
      <c r="BG13" s="247">
        <f t="shared" si="2"/>
        <v>-1014.1555555555556</v>
      </c>
      <c r="BH13" s="248">
        <v>19947014.77</v>
      </c>
      <c r="BI13" s="180">
        <f t="shared" si="3"/>
        <v>1994701477</v>
      </c>
      <c r="BJ13" s="181">
        <f t="shared" si="11"/>
        <v>1974754462.23</v>
      </c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</row>
    <row r="14" spans="1:126" ht="18" customHeight="1" thickBot="1" x14ac:dyDescent="0.25">
      <c r="A14" s="85">
        <v>9</v>
      </c>
      <c r="B14" s="249" t="s">
        <v>71</v>
      </c>
      <c r="C14" s="250">
        <v>100</v>
      </c>
      <c r="D14" s="251">
        <v>100</v>
      </c>
      <c r="E14" s="251">
        <v>100</v>
      </c>
      <c r="F14" s="89">
        <v>100</v>
      </c>
      <c r="G14" s="251">
        <v>95</v>
      </c>
      <c r="H14" s="251">
        <v>100</v>
      </c>
      <c r="I14" s="251">
        <v>0</v>
      </c>
      <c r="J14" s="251">
        <v>100</v>
      </c>
      <c r="K14" s="251">
        <v>100</v>
      </c>
      <c r="L14" s="251">
        <v>100</v>
      </c>
      <c r="M14" s="251">
        <v>0</v>
      </c>
      <c r="N14" s="251">
        <v>100</v>
      </c>
      <c r="O14" s="251">
        <v>100</v>
      </c>
      <c r="P14" s="251">
        <v>100</v>
      </c>
      <c r="Q14" s="251">
        <v>0</v>
      </c>
      <c r="R14" s="251">
        <v>100</v>
      </c>
      <c r="S14" s="251">
        <v>100</v>
      </c>
      <c r="T14" s="251">
        <v>100</v>
      </c>
      <c r="U14" s="251"/>
      <c r="V14" s="252">
        <v>100</v>
      </c>
      <c r="W14" s="251">
        <v>100</v>
      </c>
      <c r="X14" s="251">
        <v>100</v>
      </c>
      <c r="Y14" s="251"/>
      <c r="Z14" s="55">
        <v>100</v>
      </c>
      <c r="AA14" s="55">
        <v>100</v>
      </c>
      <c r="AB14" s="55">
        <v>100</v>
      </c>
      <c r="AC14" s="253"/>
      <c r="AD14" s="253">
        <v>100</v>
      </c>
      <c r="AE14" s="254">
        <v>90</v>
      </c>
      <c r="AF14" s="253"/>
      <c r="AG14" s="253"/>
      <c r="AH14" s="255"/>
      <c r="AI14" s="233">
        <v>100</v>
      </c>
      <c r="AJ14" s="256">
        <v>0</v>
      </c>
      <c r="AK14" s="120">
        <f t="shared" si="4"/>
        <v>84.629629629629633</v>
      </c>
      <c r="AL14" s="120">
        <f t="shared" si="5"/>
        <v>84.629629629629633</v>
      </c>
      <c r="AM14" s="141">
        <f t="shared" si="10"/>
        <v>15.370370370370367</v>
      </c>
      <c r="AN14" s="234">
        <f t="shared" si="6"/>
        <v>-1008.2296296296297</v>
      </c>
      <c r="AO14" s="99">
        <v>1023.6</v>
      </c>
      <c r="AP14" s="214"/>
      <c r="AQ14" s="235"/>
      <c r="AR14" s="236"/>
      <c r="AS14" s="188"/>
      <c r="AT14" s="189"/>
      <c r="AU14" s="238" t="e">
        <f>#REF!*AW14</f>
        <v>#REF!</v>
      </c>
      <c r="AV14" s="257">
        <v>1023.6</v>
      </c>
      <c r="AW14" s="221">
        <f t="shared" si="0"/>
        <v>-1008.2296296296297</v>
      </c>
      <c r="AX14" s="258">
        <v>1023.6</v>
      </c>
      <c r="AY14" s="242">
        <f t="shared" si="7"/>
        <v>0</v>
      </c>
      <c r="AZ14" s="259">
        <v>1023.6</v>
      </c>
      <c r="BA14" s="244">
        <f t="shared" si="8"/>
        <v>0</v>
      </c>
      <c r="BB14" s="226">
        <v>1023.6</v>
      </c>
      <c r="BC14" s="227">
        <f t="shared" si="9"/>
        <v>0</v>
      </c>
      <c r="BD14" s="228">
        <v>1023.6</v>
      </c>
      <c r="BE14" s="245">
        <v>1</v>
      </c>
      <c r="BF14" s="246">
        <f t="shared" si="1"/>
        <v>99</v>
      </c>
      <c r="BG14" s="247">
        <f t="shared" si="2"/>
        <v>-1008.2296296296297</v>
      </c>
      <c r="BH14" s="260">
        <v>20536142.510000002</v>
      </c>
      <c r="BI14" s="180">
        <f t="shared" si="3"/>
        <v>2053614251.0000002</v>
      </c>
      <c r="BJ14" s="181">
        <f t="shared" si="11"/>
        <v>2033078108.4900002</v>
      </c>
      <c r="BK14" s="14"/>
      <c r="BL14" s="14"/>
    </row>
    <row r="15" spans="1:126" ht="18" customHeight="1" thickBot="1" x14ac:dyDescent="0.25">
      <c r="A15" s="114">
        <v>10</v>
      </c>
      <c r="B15" s="230" t="s">
        <v>72</v>
      </c>
      <c r="C15" s="261">
        <v>100</v>
      </c>
      <c r="D15" s="89">
        <v>100</v>
      </c>
      <c r="E15" s="231">
        <v>100</v>
      </c>
      <c r="F15" s="89">
        <v>100</v>
      </c>
      <c r="G15" s="231">
        <v>95</v>
      </c>
      <c r="H15" s="231">
        <v>100</v>
      </c>
      <c r="I15" s="231">
        <v>0</v>
      </c>
      <c r="J15" s="231">
        <v>100</v>
      </c>
      <c r="K15" s="231">
        <v>100</v>
      </c>
      <c r="L15" s="231">
        <v>100</v>
      </c>
      <c r="M15" s="231">
        <v>0</v>
      </c>
      <c r="N15" s="231">
        <v>100</v>
      </c>
      <c r="O15" s="231">
        <v>100</v>
      </c>
      <c r="P15" s="231">
        <v>100</v>
      </c>
      <c r="Q15" s="231">
        <v>0</v>
      </c>
      <c r="R15" s="231">
        <v>100</v>
      </c>
      <c r="S15" s="231">
        <v>100</v>
      </c>
      <c r="T15" s="231">
        <v>100</v>
      </c>
      <c r="U15" s="231"/>
      <c r="V15" s="262">
        <v>100</v>
      </c>
      <c r="W15" s="231">
        <v>100</v>
      </c>
      <c r="X15" s="231">
        <v>100</v>
      </c>
      <c r="Y15" s="231"/>
      <c r="Z15" s="55">
        <v>100</v>
      </c>
      <c r="AA15" s="55">
        <v>100</v>
      </c>
      <c r="AB15" s="55">
        <v>100</v>
      </c>
      <c r="AC15" s="93"/>
      <c r="AD15" s="93">
        <v>100</v>
      </c>
      <c r="AE15" s="232">
        <v>90</v>
      </c>
      <c r="AF15" s="93"/>
      <c r="AG15" s="93"/>
      <c r="AH15" s="94"/>
      <c r="AI15" s="233">
        <v>100</v>
      </c>
      <c r="AJ15" s="119">
        <v>0</v>
      </c>
      <c r="AK15" s="96">
        <f t="shared" si="4"/>
        <v>84.629629629629633</v>
      </c>
      <c r="AL15" s="96">
        <f t="shared" si="5"/>
        <v>84.629629629629633</v>
      </c>
      <c r="AM15" s="97">
        <f t="shared" si="10"/>
        <v>15.370370370370367</v>
      </c>
      <c r="AN15" s="234">
        <f t="shared" si="6"/>
        <v>-1008.2296296296297</v>
      </c>
      <c r="AO15" s="99">
        <v>1023.6</v>
      </c>
      <c r="AP15" s="214"/>
      <c r="AQ15" s="235"/>
      <c r="AR15" s="236"/>
      <c r="AS15" s="216"/>
      <c r="AT15" s="237"/>
      <c r="AU15" s="238" t="e">
        <f>#REF!*AW15</f>
        <v>#REF!</v>
      </c>
      <c r="AV15" s="263">
        <v>1023.6</v>
      </c>
      <c r="AW15" s="221">
        <f t="shared" si="0"/>
        <v>-1008.2296296296297</v>
      </c>
      <c r="AX15" s="226">
        <v>1023.6</v>
      </c>
      <c r="AY15" s="242">
        <f t="shared" si="7"/>
        <v>0</v>
      </c>
      <c r="AZ15" s="264">
        <v>1023.6</v>
      </c>
      <c r="BA15" s="244">
        <f t="shared" si="8"/>
        <v>0</v>
      </c>
      <c r="BB15" s="226">
        <v>1023.6</v>
      </c>
      <c r="BC15" s="227">
        <f t="shared" si="9"/>
        <v>0</v>
      </c>
      <c r="BD15" s="228">
        <v>1023.6</v>
      </c>
      <c r="BE15" s="245">
        <v>1</v>
      </c>
      <c r="BF15" s="246">
        <f t="shared" si="1"/>
        <v>99</v>
      </c>
      <c r="BG15" s="247">
        <f t="shared" si="2"/>
        <v>-1008.2296296296297</v>
      </c>
      <c r="BH15" s="265">
        <v>20299038.59</v>
      </c>
      <c r="BI15" s="180">
        <f t="shared" si="3"/>
        <v>2029903859</v>
      </c>
      <c r="BJ15" s="181">
        <f t="shared" si="11"/>
        <v>2009604820.4100001</v>
      </c>
      <c r="BK15" s="14"/>
      <c r="BL15" s="14"/>
    </row>
    <row r="16" spans="1:126" ht="18" customHeight="1" thickBot="1" x14ac:dyDescent="0.25">
      <c r="A16" s="85">
        <v>11</v>
      </c>
      <c r="B16" s="230" t="s">
        <v>73</v>
      </c>
      <c r="C16" s="261">
        <v>100</v>
      </c>
      <c r="D16" s="90">
        <v>100</v>
      </c>
      <c r="E16" s="90">
        <v>100</v>
      </c>
      <c r="F16" s="89">
        <v>100</v>
      </c>
      <c r="G16" s="231">
        <v>95</v>
      </c>
      <c r="H16" s="90">
        <v>100</v>
      </c>
      <c r="I16" s="90">
        <v>0</v>
      </c>
      <c r="J16" s="90">
        <v>100</v>
      </c>
      <c r="K16" s="90">
        <v>100</v>
      </c>
      <c r="L16" s="90">
        <v>100</v>
      </c>
      <c r="M16" s="90">
        <v>0</v>
      </c>
      <c r="N16" s="90">
        <v>100</v>
      </c>
      <c r="O16" s="90">
        <v>100</v>
      </c>
      <c r="P16" s="89">
        <v>100</v>
      </c>
      <c r="Q16" s="231">
        <v>0</v>
      </c>
      <c r="R16" s="90">
        <v>100</v>
      </c>
      <c r="S16" s="90">
        <v>100</v>
      </c>
      <c r="T16" s="89">
        <v>100</v>
      </c>
      <c r="U16" s="231"/>
      <c r="V16" s="89">
        <v>100</v>
      </c>
      <c r="W16" s="89">
        <v>100</v>
      </c>
      <c r="X16" s="231">
        <v>100</v>
      </c>
      <c r="Y16" s="231"/>
      <c r="Z16" s="55">
        <v>100</v>
      </c>
      <c r="AA16" s="55">
        <v>100</v>
      </c>
      <c r="AB16" s="55">
        <v>100</v>
      </c>
      <c r="AC16" s="93">
        <v>100</v>
      </c>
      <c r="AD16" s="93">
        <v>100</v>
      </c>
      <c r="AE16" s="232">
        <v>95</v>
      </c>
      <c r="AF16" s="93">
        <v>80</v>
      </c>
      <c r="AG16" s="93"/>
      <c r="AH16" s="94">
        <v>90</v>
      </c>
      <c r="AI16" s="95">
        <v>100</v>
      </c>
      <c r="AJ16" s="119">
        <v>0</v>
      </c>
      <c r="AK16" s="120">
        <f t="shared" si="4"/>
        <v>94.81481481481481</v>
      </c>
      <c r="AL16" s="120">
        <f t="shared" si="5"/>
        <v>94.81481481481481</v>
      </c>
      <c r="AM16" s="266">
        <f t="shared" si="10"/>
        <v>5.1851851851851904</v>
      </c>
      <c r="AN16" s="234">
        <f t="shared" si="6"/>
        <v>-1018.4148148148148</v>
      </c>
      <c r="AO16" s="99">
        <v>1023.6</v>
      </c>
      <c r="AP16" s="214"/>
      <c r="AQ16" s="235"/>
      <c r="AR16" s="236"/>
      <c r="AS16" s="236"/>
      <c r="AT16" s="267"/>
      <c r="AU16" s="238" t="e">
        <f>#REF!*AW16</f>
        <v>#REF!</v>
      </c>
      <c r="AV16" s="263">
        <v>1023.6</v>
      </c>
      <c r="AW16" s="221">
        <f t="shared" si="0"/>
        <v>-1018.4148148148148</v>
      </c>
      <c r="AX16" s="226">
        <v>1023.6</v>
      </c>
      <c r="AY16" s="242">
        <f t="shared" si="7"/>
        <v>0</v>
      </c>
      <c r="AZ16" s="264">
        <v>1023.6</v>
      </c>
      <c r="BA16" s="244">
        <f t="shared" si="8"/>
        <v>0</v>
      </c>
      <c r="BB16" s="226">
        <v>1023.6</v>
      </c>
      <c r="BC16" s="227">
        <f t="shared" si="9"/>
        <v>0</v>
      </c>
      <c r="BD16" s="228">
        <v>1023.6</v>
      </c>
      <c r="BE16" s="245">
        <v>1</v>
      </c>
      <c r="BF16" s="246">
        <f t="shared" si="1"/>
        <v>99</v>
      </c>
      <c r="BG16" s="247">
        <f t="shared" si="2"/>
        <v>-1018.4148148148148</v>
      </c>
      <c r="BH16" s="265">
        <v>20663608.539999999</v>
      </c>
      <c r="BI16" s="180">
        <f t="shared" si="3"/>
        <v>2066360854</v>
      </c>
      <c r="BJ16" s="181">
        <f t="shared" si="11"/>
        <v>2045697245.4599998</v>
      </c>
      <c r="BK16" s="14"/>
      <c r="BL16" s="14"/>
    </row>
    <row r="17" spans="1:103" ht="18" customHeight="1" thickBot="1" x14ac:dyDescent="0.25">
      <c r="A17" s="114">
        <v>12</v>
      </c>
      <c r="B17" s="249" t="s">
        <v>74</v>
      </c>
      <c r="C17" s="268">
        <v>100</v>
      </c>
      <c r="D17" s="269">
        <v>100</v>
      </c>
      <c r="E17" s="270">
        <v>100</v>
      </c>
      <c r="F17" s="270">
        <v>100</v>
      </c>
      <c r="G17" s="270">
        <v>95</v>
      </c>
      <c r="H17" s="270">
        <v>100</v>
      </c>
      <c r="I17" s="251">
        <v>0</v>
      </c>
      <c r="J17" s="270">
        <v>100</v>
      </c>
      <c r="K17" s="270">
        <v>100</v>
      </c>
      <c r="L17" s="270">
        <v>100</v>
      </c>
      <c r="M17" s="251">
        <v>0</v>
      </c>
      <c r="N17" s="270">
        <v>100</v>
      </c>
      <c r="O17" s="270">
        <v>100</v>
      </c>
      <c r="P17" s="251">
        <v>100</v>
      </c>
      <c r="Q17" s="251">
        <v>0</v>
      </c>
      <c r="R17" s="270">
        <v>100</v>
      </c>
      <c r="S17" s="251">
        <v>100</v>
      </c>
      <c r="T17" s="251">
        <v>100</v>
      </c>
      <c r="U17" s="251"/>
      <c r="V17" s="252">
        <v>100</v>
      </c>
      <c r="W17" s="251">
        <v>100</v>
      </c>
      <c r="X17" s="251">
        <v>100</v>
      </c>
      <c r="Y17" s="251"/>
      <c r="Z17" s="55">
        <v>100</v>
      </c>
      <c r="AA17" s="55">
        <v>100</v>
      </c>
      <c r="AB17" s="55">
        <v>100</v>
      </c>
      <c r="AC17" s="253">
        <v>100</v>
      </c>
      <c r="AD17" s="253">
        <v>100</v>
      </c>
      <c r="AE17" s="254">
        <v>95</v>
      </c>
      <c r="AF17" s="253">
        <v>90</v>
      </c>
      <c r="AG17" s="253"/>
      <c r="AH17" s="255">
        <v>90</v>
      </c>
      <c r="AI17" s="140">
        <v>100</v>
      </c>
      <c r="AJ17" s="256">
        <v>0</v>
      </c>
      <c r="AK17" s="96">
        <f t="shared" si="4"/>
        <v>95.18518518518519</v>
      </c>
      <c r="AL17" s="96">
        <f t="shared" si="5"/>
        <v>95.18518518518519</v>
      </c>
      <c r="AM17" s="141">
        <f t="shared" si="10"/>
        <v>4.8148148148148096</v>
      </c>
      <c r="AN17" s="234">
        <f t="shared" si="6"/>
        <v>-1018.7851851851852</v>
      </c>
      <c r="AO17" s="271">
        <v>1023.6</v>
      </c>
      <c r="AP17" s="272"/>
      <c r="AQ17" s="235"/>
      <c r="AR17" s="236"/>
      <c r="AS17" s="215"/>
      <c r="AT17" s="237"/>
      <c r="AU17" s="238" t="e">
        <f>#REF!*AW17</f>
        <v>#REF!</v>
      </c>
      <c r="AV17" s="257">
        <v>1023.6</v>
      </c>
      <c r="AW17" s="273">
        <f t="shared" si="0"/>
        <v>-1018.7851851851852</v>
      </c>
      <c r="AX17" s="258">
        <v>1023.6</v>
      </c>
      <c r="AY17" s="242">
        <f t="shared" si="7"/>
        <v>0</v>
      </c>
      <c r="AZ17" s="259">
        <v>1023.6</v>
      </c>
      <c r="BA17" s="244">
        <f t="shared" si="8"/>
        <v>0</v>
      </c>
      <c r="BB17" s="258">
        <v>1023.6</v>
      </c>
      <c r="BC17" s="274">
        <f t="shared" si="9"/>
        <v>0</v>
      </c>
      <c r="BD17" s="275">
        <v>1023.6</v>
      </c>
      <c r="BE17" s="276">
        <v>1</v>
      </c>
      <c r="BF17" s="277">
        <f t="shared" si="1"/>
        <v>99</v>
      </c>
      <c r="BG17" s="247">
        <f t="shared" si="2"/>
        <v>-1018.7851851851852</v>
      </c>
      <c r="BH17" s="265">
        <v>20541093.969999999</v>
      </c>
      <c r="BI17" s="180">
        <f t="shared" si="3"/>
        <v>2054109397</v>
      </c>
      <c r="BJ17" s="181">
        <f t="shared" si="11"/>
        <v>2033568303.03</v>
      </c>
      <c r="BK17" s="14"/>
      <c r="BL17" s="14"/>
    </row>
    <row r="18" spans="1:103" ht="18" customHeight="1" thickBot="1" x14ac:dyDescent="0.25">
      <c r="A18" s="85">
        <v>13</v>
      </c>
      <c r="B18" s="230" t="s">
        <v>75</v>
      </c>
      <c r="C18" s="261">
        <v>100</v>
      </c>
      <c r="D18" s="89">
        <v>100</v>
      </c>
      <c r="E18" s="89">
        <v>100</v>
      </c>
      <c r="F18" s="89">
        <v>100</v>
      </c>
      <c r="G18" s="231">
        <v>95</v>
      </c>
      <c r="H18" s="89">
        <v>100</v>
      </c>
      <c r="I18" s="231">
        <v>0</v>
      </c>
      <c r="J18" s="231">
        <v>100</v>
      </c>
      <c r="K18" s="231">
        <v>100</v>
      </c>
      <c r="L18" s="231">
        <v>100</v>
      </c>
      <c r="M18" s="231">
        <v>0</v>
      </c>
      <c r="N18" s="231">
        <v>100</v>
      </c>
      <c r="O18" s="231">
        <v>100</v>
      </c>
      <c r="P18" s="231">
        <v>100</v>
      </c>
      <c r="Q18" s="231">
        <v>0</v>
      </c>
      <c r="R18" s="231">
        <v>100</v>
      </c>
      <c r="S18" s="231">
        <v>100</v>
      </c>
      <c r="T18" s="231">
        <v>100</v>
      </c>
      <c r="U18" s="231"/>
      <c r="V18" s="262">
        <v>100</v>
      </c>
      <c r="W18" s="231">
        <v>100</v>
      </c>
      <c r="X18" s="231">
        <v>100</v>
      </c>
      <c r="Y18" s="231"/>
      <c r="Z18" s="55">
        <v>100</v>
      </c>
      <c r="AA18" s="55">
        <v>100</v>
      </c>
      <c r="AB18" s="55">
        <v>100</v>
      </c>
      <c r="AC18" s="93"/>
      <c r="AD18" s="93">
        <v>100</v>
      </c>
      <c r="AE18" s="232">
        <v>90</v>
      </c>
      <c r="AF18" s="93"/>
      <c r="AG18" s="93"/>
      <c r="AH18" s="94"/>
      <c r="AI18" s="233">
        <v>100</v>
      </c>
      <c r="AJ18" s="119">
        <v>0</v>
      </c>
      <c r="AK18" s="120">
        <f t="shared" si="4"/>
        <v>84.629629629629633</v>
      </c>
      <c r="AL18" s="120">
        <f t="shared" si="5"/>
        <v>84.629629629629633</v>
      </c>
      <c r="AM18" s="97">
        <f t="shared" si="10"/>
        <v>15.370370370370367</v>
      </c>
      <c r="AN18" s="98">
        <f t="shared" si="6"/>
        <v>-1005.5296296296297</v>
      </c>
      <c r="AO18" s="99">
        <v>1020.9</v>
      </c>
      <c r="AP18" s="214"/>
      <c r="AQ18" s="215"/>
      <c r="AR18" s="216"/>
      <c r="AS18" s="215"/>
      <c r="AT18" s="237"/>
      <c r="AU18" s="238" t="e">
        <f>#REF!*AW18</f>
        <v>#REF!</v>
      </c>
      <c r="AV18" s="263">
        <v>1020.9</v>
      </c>
      <c r="AW18" s="221">
        <f t="shared" si="0"/>
        <v>-1005.5296296296297</v>
      </c>
      <c r="AX18" s="226">
        <v>1020.9</v>
      </c>
      <c r="AY18" s="242">
        <f t="shared" si="7"/>
        <v>0</v>
      </c>
      <c r="AZ18" s="264">
        <v>1020.9</v>
      </c>
      <c r="BA18" s="244">
        <f t="shared" si="8"/>
        <v>0</v>
      </c>
      <c r="BB18" s="226">
        <v>1020.9</v>
      </c>
      <c r="BC18" s="227">
        <f t="shared" si="9"/>
        <v>0</v>
      </c>
      <c r="BD18" s="228">
        <v>1020.9</v>
      </c>
      <c r="BE18" s="245">
        <v>1</v>
      </c>
      <c r="BF18" s="246">
        <f t="shared" si="1"/>
        <v>99</v>
      </c>
      <c r="BG18" s="247">
        <f t="shared" si="2"/>
        <v>-1005.5296296296297</v>
      </c>
      <c r="BH18" s="265">
        <v>21056797.550000001</v>
      </c>
      <c r="BI18" s="180">
        <f t="shared" si="3"/>
        <v>2105679755</v>
      </c>
      <c r="BJ18" s="181">
        <f t="shared" si="11"/>
        <v>2084622957.45</v>
      </c>
      <c r="BK18" s="14"/>
      <c r="BL18" s="14"/>
    </row>
    <row r="19" spans="1:103" ht="18" customHeight="1" thickBot="1" x14ac:dyDescent="0.25">
      <c r="A19" s="114">
        <v>14</v>
      </c>
      <c r="B19" s="249" t="s">
        <v>76</v>
      </c>
      <c r="C19" s="268">
        <v>100</v>
      </c>
      <c r="D19" s="269">
        <v>100</v>
      </c>
      <c r="E19" s="269">
        <v>100</v>
      </c>
      <c r="F19" s="270">
        <v>100</v>
      </c>
      <c r="G19" s="251">
        <v>95</v>
      </c>
      <c r="H19" s="270">
        <v>100</v>
      </c>
      <c r="I19" s="251">
        <v>0</v>
      </c>
      <c r="J19" s="270">
        <v>100</v>
      </c>
      <c r="K19" s="270">
        <v>100</v>
      </c>
      <c r="L19" s="251">
        <v>100</v>
      </c>
      <c r="M19" s="251">
        <v>0</v>
      </c>
      <c r="N19" s="251">
        <v>100</v>
      </c>
      <c r="O19" s="251">
        <v>100</v>
      </c>
      <c r="P19" s="251">
        <v>100</v>
      </c>
      <c r="Q19" s="251">
        <v>0</v>
      </c>
      <c r="R19" s="251">
        <v>100</v>
      </c>
      <c r="S19" s="251">
        <v>100</v>
      </c>
      <c r="T19" s="251">
        <v>100</v>
      </c>
      <c r="U19" s="251"/>
      <c r="V19" s="252">
        <v>100</v>
      </c>
      <c r="W19" s="251">
        <v>100</v>
      </c>
      <c r="X19" s="251">
        <v>100</v>
      </c>
      <c r="Y19" s="251"/>
      <c r="Z19" s="55">
        <v>100</v>
      </c>
      <c r="AA19" s="55">
        <v>100</v>
      </c>
      <c r="AB19" s="55">
        <v>100</v>
      </c>
      <c r="AC19" s="253">
        <v>40</v>
      </c>
      <c r="AD19" s="253">
        <v>100</v>
      </c>
      <c r="AE19" s="254">
        <v>90</v>
      </c>
      <c r="AF19" s="253"/>
      <c r="AG19" s="253"/>
      <c r="AH19" s="255"/>
      <c r="AI19" s="233">
        <v>100</v>
      </c>
      <c r="AJ19" s="256">
        <v>0</v>
      </c>
      <c r="AK19" s="96">
        <f t="shared" si="4"/>
        <v>86.111111111111114</v>
      </c>
      <c r="AL19" s="96">
        <f t="shared" si="5"/>
        <v>86.111111111111114</v>
      </c>
      <c r="AM19" s="97">
        <f t="shared" si="10"/>
        <v>13.888888888888886</v>
      </c>
      <c r="AN19" s="234">
        <f t="shared" si="6"/>
        <v>-1007.0111111111111</v>
      </c>
      <c r="AO19" s="271">
        <v>1020.9</v>
      </c>
      <c r="AP19" s="272"/>
      <c r="AQ19" s="235"/>
      <c r="AR19" s="236"/>
      <c r="AS19" s="215"/>
      <c r="AT19" s="237"/>
      <c r="AU19" s="238" t="e">
        <f>#REF!*AW19</f>
        <v>#REF!</v>
      </c>
      <c r="AV19" s="263">
        <v>1020.9</v>
      </c>
      <c r="AW19" s="221">
        <f t="shared" si="0"/>
        <v>-1007.0111111111111</v>
      </c>
      <c r="AX19" s="226">
        <v>1020.9</v>
      </c>
      <c r="AY19" s="242">
        <f t="shared" si="7"/>
        <v>0</v>
      </c>
      <c r="AZ19" s="264">
        <v>1020.9</v>
      </c>
      <c r="BA19" s="244">
        <f t="shared" si="8"/>
        <v>0</v>
      </c>
      <c r="BB19" s="226">
        <v>1020.9</v>
      </c>
      <c r="BC19" s="227">
        <f t="shared" si="9"/>
        <v>0</v>
      </c>
      <c r="BD19" s="228">
        <v>1020.9</v>
      </c>
      <c r="BE19" s="245">
        <v>1</v>
      </c>
      <c r="BF19" s="246">
        <f t="shared" si="1"/>
        <v>99</v>
      </c>
      <c r="BG19" s="247">
        <f t="shared" si="2"/>
        <v>-1007.0111111111111</v>
      </c>
      <c r="BH19" s="265">
        <v>22038305.129999999</v>
      </c>
      <c r="BI19" s="180">
        <f t="shared" si="3"/>
        <v>2203830513</v>
      </c>
      <c r="BJ19" s="181">
        <f t="shared" si="11"/>
        <v>2181792207.8699999</v>
      </c>
      <c r="BK19" s="14"/>
      <c r="BL19" s="14"/>
    </row>
    <row r="20" spans="1:103" ht="18" customHeight="1" thickBot="1" x14ac:dyDescent="0.25">
      <c r="A20" s="85">
        <v>15</v>
      </c>
      <c r="B20" s="206" t="s">
        <v>77</v>
      </c>
      <c r="C20" s="261">
        <v>100</v>
      </c>
      <c r="D20" s="231">
        <v>100</v>
      </c>
      <c r="E20" s="231">
        <v>100</v>
      </c>
      <c r="F20" s="231">
        <v>100</v>
      </c>
      <c r="G20" s="231">
        <v>95</v>
      </c>
      <c r="H20" s="231">
        <v>100</v>
      </c>
      <c r="I20" s="231">
        <v>0</v>
      </c>
      <c r="J20" s="231">
        <v>100</v>
      </c>
      <c r="K20" s="231">
        <v>100</v>
      </c>
      <c r="L20" s="231">
        <v>100</v>
      </c>
      <c r="M20" s="231">
        <v>0</v>
      </c>
      <c r="N20" s="231">
        <v>100</v>
      </c>
      <c r="O20" s="231">
        <v>100</v>
      </c>
      <c r="P20" s="231">
        <v>100</v>
      </c>
      <c r="Q20" s="231">
        <v>0</v>
      </c>
      <c r="R20" s="231">
        <v>100</v>
      </c>
      <c r="S20" s="231">
        <v>100</v>
      </c>
      <c r="T20" s="231">
        <v>100</v>
      </c>
      <c r="U20" s="231"/>
      <c r="V20" s="262">
        <v>100</v>
      </c>
      <c r="W20" s="231">
        <v>100</v>
      </c>
      <c r="X20" s="231">
        <v>100</v>
      </c>
      <c r="Y20" s="231"/>
      <c r="Z20" s="55">
        <v>100</v>
      </c>
      <c r="AA20" s="55">
        <v>100</v>
      </c>
      <c r="AB20" s="55">
        <v>100</v>
      </c>
      <c r="AC20" s="93">
        <v>60</v>
      </c>
      <c r="AD20" s="93">
        <v>100</v>
      </c>
      <c r="AE20" s="232">
        <v>90</v>
      </c>
      <c r="AF20" s="93"/>
      <c r="AG20" s="93"/>
      <c r="AH20" s="94"/>
      <c r="AI20" s="233">
        <v>100</v>
      </c>
      <c r="AJ20" s="119">
        <v>0</v>
      </c>
      <c r="AK20" s="120">
        <f t="shared" si="4"/>
        <v>86.851851851851848</v>
      </c>
      <c r="AL20" s="120">
        <f t="shared" si="5"/>
        <v>86.851851851851848</v>
      </c>
      <c r="AM20" s="213">
        <f t="shared" si="10"/>
        <v>13.148148148148152</v>
      </c>
      <c r="AN20" s="98">
        <f t="shared" si="6"/>
        <v>-914.45185185185187</v>
      </c>
      <c r="AO20" s="99">
        <v>927.6</v>
      </c>
      <c r="AP20" s="214"/>
      <c r="AQ20" s="215"/>
      <c r="AR20" s="216"/>
      <c r="AS20" s="215"/>
      <c r="AT20" s="237"/>
      <c r="AU20" s="278" t="e">
        <f>#REF!*AW20</f>
        <v>#REF!</v>
      </c>
      <c r="AV20" s="279">
        <v>927.6</v>
      </c>
      <c r="AW20" s="280">
        <f t="shared" si="0"/>
        <v>-914.45185185185187</v>
      </c>
      <c r="AX20" s="281">
        <v>927.6</v>
      </c>
      <c r="AY20" s="282">
        <f t="shared" si="7"/>
        <v>0</v>
      </c>
      <c r="AZ20" s="283">
        <v>927.6</v>
      </c>
      <c r="BA20" s="284">
        <f t="shared" si="8"/>
        <v>0</v>
      </c>
      <c r="BB20" s="281">
        <v>927.6</v>
      </c>
      <c r="BC20" s="285">
        <f t="shared" si="9"/>
        <v>0</v>
      </c>
      <c r="BD20" s="286">
        <v>927.6</v>
      </c>
      <c r="BE20" s="287">
        <v>1</v>
      </c>
      <c r="BF20" s="246">
        <f t="shared" si="1"/>
        <v>99</v>
      </c>
      <c r="BG20" s="247">
        <f t="shared" si="2"/>
        <v>-914.45185185185187</v>
      </c>
      <c r="BH20" s="265">
        <v>20301540.649999999</v>
      </c>
      <c r="BI20" s="180">
        <f t="shared" si="3"/>
        <v>2030154064.9999998</v>
      </c>
      <c r="BJ20" s="181">
        <f t="shared" si="11"/>
        <v>2009852524.3499999</v>
      </c>
      <c r="BK20" s="14"/>
      <c r="BL20" s="14"/>
    </row>
    <row r="21" spans="1:103" ht="18" customHeight="1" thickBot="1" x14ac:dyDescent="0.25">
      <c r="A21" s="114">
        <v>16</v>
      </c>
      <c r="B21" s="230" t="s">
        <v>78</v>
      </c>
      <c r="C21" s="261">
        <v>100</v>
      </c>
      <c r="D21" s="90">
        <v>100</v>
      </c>
      <c r="E21" s="90">
        <v>100</v>
      </c>
      <c r="F21" s="89">
        <v>100</v>
      </c>
      <c r="G21" s="89">
        <v>97</v>
      </c>
      <c r="H21" s="90">
        <v>100</v>
      </c>
      <c r="I21" s="90">
        <v>60</v>
      </c>
      <c r="J21" s="90">
        <v>100</v>
      </c>
      <c r="K21" s="90">
        <v>100</v>
      </c>
      <c r="L21" s="90">
        <v>100</v>
      </c>
      <c r="M21" s="90">
        <v>0</v>
      </c>
      <c r="N21" s="90">
        <v>100</v>
      </c>
      <c r="O21" s="90">
        <v>100</v>
      </c>
      <c r="P21" s="89">
        <v>100</v>
      </c>
      <c r="Q21" s="231">
        <v>0</v>
      </c>
      <c r="R21" s="90">
        <v>100</v>
      </c>
      <c r="S21" s="90">
        <v>100</v>
      </c>
      <c r="T21" s="231">
        <v>100</v>
      </c>
      <c r="U21" s="231"/>
      <c r="V21" s="89">
        <v>100</v>
      </c>
      <c r="W21" s="231">
        <v>100</v>
      </c>
      <c r="X21" s="231">
        <v>100</v>
      </c>
      <c r="Y21" s="231"/>
      <c r="Z21" s="55">
        <v>100</v>
      </c>
      <c r="AA21" s="55">
        <v>100</v>
      </c>
      <c r="AB21" s="55">
        <v>100</v>
      </c>
      <c r="AC21" s="93">
        <v>100</v>
      </c>
      <c r="AD21" s="93">
        <v>100</v>
      </c>
      <c r="AE21" s="232">
        <v>95</v>
      </c>
      <c r="AF21" s="288" t="s">
        <v>79</v>
      </c>
      <c r="AG21" s="288"/>
      <c r="AH21" s="289" t="s">
        <v>80</v>
      </c>
      <c r="AI21" s="290">
        <v>100</v>
      </c>
      <c r="AJ21" s="291">
        <v>0</v>
      </c>
      <c r="AK21" s="292">
        <f t="shared" si="4"/>
        <v>95.629629629629633</v>
      </c>
      <c r="AL21" s="292">
        <f t="shared" si="5"/>
        <v>95.629629629629633</v>
      </c>
      <c r="AM21" s="293">
        <f t="shared" si="10"/>
        <v>4.3703703703703667</v>
      </c>
      <c r="AN21" s="294">
        <f t="shared" si="6"/>
        <v>-923.2296296296297</v>
      </c>
      <c r="AO21" s="295">
        <v>927.6</v>
      </c>
      <c r="AP21" s="296"/>
      <c r="AQ21" s="297"/>
      <c r="AR21" s="298"/>
      <c r="AS21" s="292"/>
      <c r="AT21" s="299"/>
      <c r="AU21" s="300" t="e">
        <f>#REF!*AW21</f>
        <v>#REF!</v>
      </c>
      <c r="AV21" s="239">
        <v>927.6</v>
      </c>
      <c r="AW21" s="240">
        <f t="shared" si="0"/>
        <v>-923.2296296296297</v>
      </c>
      <c r="AX21" s="241">
        <v>927.6</v>
      </c>
      <c r="AY21" s="301">
        <f t="shared" si="7"/>
        <v>0</v>
      </c>
      <c r="AZ21" s="243">
        <v>927.6</v>
      </c>
      <c r="BA21" s="302">
        <f t="shared" si="8"/>
        <v>0</v>
      </c>
      <c r="BB21" s="241">
        <v>927.6</v>
      </c>
      <c r="BC21" s="303">
        <f t="shared" si="9"/>
        <v>0</v>
      </c>
      <c r="BD21" s="304">
        <v>927.6</v>
      </c>
      <c r="BE21" s="287">
        <v>1</v>
      </c>
      <c r="BF21" s="246">
        <f t="shared" si="1"/>
        <v>99</v>
      </c>
      <c r="BG21" s="247">
        <f t="shared" si="2"/>
        <v>-923.2296296296297</v>
      </c>
      <c r="BH21" s="248">
        <v>20887370.719999999</v>
      </c>
      <c r="BI21" s="180">
        <f t="shared" si="3"/>
        <v>2088737072</v>
      </c>
      <c r="BJ21" s="181">
        <f t="shared" si="11"/>
        <v>2067849701.28</v>
      </c>
      <c r="BK21" s="14"/>
      <c r="BL21" s="14"/>
    </row>
    <row r="22" spans="1:103" s="49" customFormat="1" ht="18" customHeight="1" thickBot="1" x14ac:dyDescent="0.25">
      <c r="A22" s="85">
        <v>17</v>
      </c>
      <c r="B22" s="249" t="s">
        <v>81</v>
      </c>
      <c r="C22" s="250">
        <v>100</v>
      </c>
      <c r="D22" s="251">
        <v>100</v>
      </c>
      <c r="E22" s="251">
        <v>100</v>
      </c>
      <c r="F22" s="251">
        <v>100</v>
      </c>
      <c r="G22" s="251">
        <v>95</v>
      </c>
      <c r="H22" s="251">
        <v>100</v>
      </c>
      <c r="I22" s="251">
        <v>80</v>
      </c>
      <c r="J22" s="251">
        <v>100</v>
      </c>
      <c r="K22" s="251">
        <v>100</v>
      </c>
      <c r="L22" s="251">
        <v>100</v>
      </c>
      <c r="M22" s="251">
        <v>0</v>
      </c>
      <c r="N22" s="251">
        <v>100</v>
      </c>
      <c r="O22" s="251">
        <v>100</v>
      </c>
      <c r="P22" s="251">
        <v>100</v>
      </c>
      <c r="Q22" s="251">
        <v>0</v>
      </c>
      <c r="R22" s="251">
        <v>100</v>
      </c>
      <c r="S22" s="251">
        <v>100</v>
      </c>
      <c r="T22" s="251">
        <v>100</v>
      </c>
      <c r="U22" s="251"/>
      <c r="V22" s="251">
        <v>100</v>
      </c>
      <c r="W22" s="251">
        <v>100</v>
      </c>
      <c r="X22" s="251">
        <v>100</v>
      </c>
      <c r="Y22" s="251"/>
      <c r="Z22" s="55">
        <v>100</v>
      </c>
      <c r="AA22" s="55">
        <v>100</v>
      </c>
      <c r="AB22" s="55">
        <v>100</v>
      </c>
      <c r="AC22" s="253">
        <v>100</v>
      </c>
      <c r="AD22" s="253">
        <v>100</v>
      </c>
      <c r="AE22" s="254">
        <v>95</v>
      </c>
      <c r="AF22" s="305" t="s">
        <v>82</v>
      </c>
      <c r="AG22" s="305"/>
      <c r="AH22" s="306" t="s">
        <v>80</v>
      </c>
      <c r="AI22" s="307">
        <v>100</v>
      </c>
      <c r="AJ22" s="298">
        <v>0</v>
      </c>
      <c r="AK22" s="308">
        <f t="shared" si="4"/>
        <v>95</v>
      </c>
      <c r="AL22" s="308">
        <f t="shared" si="5"/>
        <v>95</v>
      </c>
      <c r="AM22" s="309">
        <f t="shared" si="10"/>
        <v>5</v>
      </c>
      <c r="AN22" s="294">
        <f t="shared" si="6"/>
        <v>-922.6</v>
      </c>
      <c r="AO22" s="310">
        <v>927.6</v>
      </c>
      <c r="AP22" s="311"/>
      <c r="AQ22" s="297"/>
      <c r="AR22" s="298"/>
      <c r="AS22" s="292"/>
      <c r="AT22" s="299"/>
      <c r="AU22" s="238" t="e">
        <f>#REF!*AW22</f>
        <v>#REF!</v>
      </c>
      <c r="AV22" s="312">
        <v>927.6</v>
      </c>
      <c r="AW22" s="313">
        <f t="shared" si="0"/>
        <v>-922.6</v>
      </c>
      <c r="AX22" s="314">
        <v>927.6</v>
      </c>
      <c r="AY22" s="242">
        <f t="shared" si="7"/>
        <v>0</v>
      </c>
      <c r="AZ22" s="315">
        <v>927.6</v>
      </c>
      <c r="BA22" s="244">
        <f t="shared" si="8"/>
        <v>0</v>
      </c>
      <c r="BB22" s="258">
        <v>927.6</v>
      </c>
      <c r="BC22" s="274">
        <f t="shared" si="9"/>
        <v>0</v>
      </c>
      <c r="BD22" s="275">
        <v>927.6</v>
      </c>
      <c r="BE22" s="245">
        <v>1</v>
      </c>
      <c r="BF22" s="246">
        <f t="shared" si="1"/>
        <v>99</v>
      </c>
      <c r="BG22" s="247">
        <f t="shared" si="2"/>
        <v>-922.6</v>
      </c>
      <c r="BH22" s="248">
        <v>20100499.870000001</v>
      </c>
      <c r="BI22" s="180">
        <f t="shared" si="3"/>
        <v>2010049987</v>
      </c>
      <c r="BJ22" s="181">
        <f t="shared" si="11"/>
        <v>1989949487.1300001</v>
      </c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</row>
    <row r="23" spans="1:103" ht="18" customHeight="1" thickBot="1" x14ac:dyDescent="0.25">
      <c r="A23" s="114">
        <v>18</v>
      </c>
      <c r="B23" s="230" t="s">
        <v>83</v>
      </c>
      <c r="C23" s="134">
        <v>100</v>
      </c>
      <c r="D23" s="182">
        <v>100</v>
      </c>
      <c r="E23" s="182">
        <v>100</v>
      </c>
      <c r="F23" s="182">
        <v>100</v>
      </c>
      <c r="G23" s="182">
        <v>95</v>
      </c>
      <c r="H23" s="182">
        <v>100</v>
      </c>
      <c r="I23" s="182">
        <v>0</v>
      </c>
      <c r="J23" s="182">
        <v>100</v>
      </c>
      <c r="K23" s="182">
        <v>100</v>
      </c>
      <c r="L23" s="182">
        <v>100</v>
      </c>
      <c r="M23" s="182">
        <v>0</v>
      </c>
      <c r="N23" s="182">
        <v>100</v>
      </c>
      <c r="O23" s="182">
        <v>100</v>
      </c>
      <c r="P23" s="182">
        <v>100</v>
      </c>
      <c r="Q23" s="182">
        <v>0</v>
      </c>
      <c r="R23" s="182">
        <v>100</v>
      </c>
      <c r="S23" s="182">
        <v>100</v>
      </c>
      <c r="T23" s="182">
        <v>100</v>
      </c>
      <c r="U23" s="182"/>
      <c r="V23" s="182">
        <v>100</v>
      </c>
      <c r="W23" s="182">
        <v>100</v>
      </c>
      <c r="X23" s="182">
        <v>100</v>
      </c>
      <c r="Y23" s="182"/>
      <c r="Z23" s="55">
        <v>100</v>
      </c>
      <c r="AA23" s="55">
        <v>100</v>
      </c>
      <c r="AB23" s="55">
        <v>100</v>
      </c>
      <c r="AC23" s="138">
        <v>40</v>
      </c>
      <c r="AD23" s="138">
        <v>100</v>
      </c>
      <c r="AE23" s="316">
        <v>90</v>
      </c>
      <c r="AF23" s="317"/>
      <c r="AG23" s="317"/>
      <c r="AH23" s="318"/>
      <c r="AI23" s="319">
        <v>100</v>
      </c>
      <c r="AJ23" s="320">
        <v>0</v>
      </c>
      <c r="AK23" s="292">
        <f t="shared" si="4"/>
        <v>86.111111111111114</v>
      </c>
      <c r="AL23" s="292">
        <f t="shared" si="5"/>
        <v>86.111111111111114</v>
      </c>
      <c r="AM23" s="321">
        <f t="shared" si="10"/>
        <v>13.888888888888886</v>
      </c>
      <c r="AN23" s="322">
        <f t="shared" si="6"/>
        <v>-1037.5111111111112</v>
      </c>
      <c r="AO23" s="323">
        <v>1051.4000000000001</v>
      </c>
      <c r="AP23" s="324"/>
      <c r="AQ23" s="308"/>
      <c r="AR23" s="320"/>
      <c r="AS23" s="292"/>
      <c r="AT23" s="299"/>
      <c r="AU23" s="238" t="e">
        <f>#REF!*AW23</f>
        <v>#REF!</v>
      </c>
      <c r="AV23" s="257">
        <v>1051.4000000000001</v>
      </c>
      <c r="AW23" s="221">
        <f t="shared" si="0"/>
        <v>-1037.5111111111112</v>
      </c>
      <c r="AX23" s="258">
        <v>1051.4000000000001</v>
      </c>
      <c r="AY23" s="242">
        <f t="shared" si="7"/>
        <v>0</v>
      </c>
      <c r="AZ23" s="259">
        <v>1051.4000000000001</v>
      </c>
      <c r="BA23" s="244">
        <f t="shared" si="8"/>
        <v>0</v>
      </c>
      <c r="BB23" s="226">
        <v>1051.4000000000001</v>
      </c>
      <c r="BC23" s="227">
        <f t="shared" si="9"/>
        <v>0</v>
      </c>
      <c r="BD23" s="228">
        <v>1051.4000000000001</v>
      </c>
      <c r="BE23" s="245">
        <v>1</v>
      </c>
      <c r="BF23" s="246">
        <f t="shared" si="1"/>
        <v>99</v>
      </c>
      <c r="BG23" s="247">
        <f t="shared" si="2"/>
        <v>-1037.5111111111112</v>
      </c>
      <c r="BH23" s="260">
        <v>20926235.800000001</v>
      </c>
      <c r="BI23" s="180">
        <f t="shared" si="3"/>
        <v>2092623580</v>
      </c>
      <c r="BJ23" s="181">
        <f t="shared" si="11"/>
        <v>2071697344.2</v>
      </c>
      <c r="BK23" s="14"/>
      <c r="BL23" s="14"/>
    </row>
    <row r="24" spans="1:103" ht="18" customHeight="1" thickBot="1" x14ac:dyDescent="0.25">
      <c r="A24" s="85">
        <v>19</v>
      </c>
      <c r="B24" s="230" t="s">
        <v>84</v>
      </c>
      <c r="C24" s="116">
        <v>100</v>
      </c>
      <c r="D24" s="231">
        <v>100</v>
      </c>
      <c r="E24" s="231">
        <v>100</v>
      </c>
      <c r="F24" s="231">
        <v>100</v>
      </c>
      <c r="G24" s="231">
        <v>95</v>
      </c>
      <c r="H24" s="231">
        <v>100</v>
      </c>
      <c r="I24" s="231">
        <v>0</v>
      </c>
      <c r="J24" s="231">
        <v>100</v>
      </c>
      <c r="K24" s="262">
        <v>100</v>
      </c>
      <c r="L24" s="231">
        <v>100</v>
      </c>
      <c r="M24" s="231">
        <v>0</v>
      </c>
      <c r="N24" s="231">
        <v>100</v>
      </c>
      <c r="O24" s="231">
        <v>100</v>
      </c>
      <c r="P24" s="231">
        <v>100</v>
      </c>
      <c r="Q24" s="231">
        <v>0</v>
      </c>
      <c r="R24" s="231">
        <v>100</v>
      </c>
      <c r="S24" s="231">
        <v>100</v>
      </c>
      <c r="T24" s="231">
        <v>100</v>
      </c>
      <c r="U24" s="231"/>
      <c r="V24" s="231">
        <v>100</v>
      </c>
      <c r="W24" s="231">
        <v>100</v>
      </c>
      <c r="X24" s="231">
        <v>100</v>
      </c>
      <c r="Y24" s="231"/>
      <c r="Z24" s="55">
        <v>100</v>
      </c>
      <c r="AA24" s="55">
        <v>100</v>
      </c>
      <c r="AB24" s="55">
        <v>100</v>
      </c>
      <c r="AC24" s="93">
        <v>40</v>
      </c>
      <c r="AD24" s="93">
        <v>100</v>
      </c>
      <c r="AE24" s="232">
        <v>90</v>
      </c>
      <c r="AF24" s="288"/>
      <c r="AG24" s="288"/>
      <c r="AH24" s="289"/>
      <c r="AI24" s="290">
        <v>100</v>
      </c>
      <c r="AJ24" s="292">
        <v>0</v>
      </c>
      <c r="AK24" s="308">
        <f t="shared" si="4"/>
        <v>86.111111111111114</v>
      </c>
      <c r="AL24" s="308">
        <f t="shared" si="5"/>
        <v>86.111111111111114</v>
      </c>
      <c r="AM24" s="293">
        <f t="shared" si="10"/>
        <v>13.888888888888886</v>
      </c>
      <c r="AN24" s="325">
        <f t="shared" si="6"/>
        <v>-1037.5111111111112</v>
      </c>
      <c r="AO24" s="291">
        <v>1051.4000000000001</v>
      </c>
      <c r="AP24" s="326"/>
      <c r="AQ24" s="292"/>
      <c r="AR24" s="292"/>
      <c r="AS24" s="292"/>
      <c r="AT24" s="299"/>
      <c r="AU24" s="219" t="e">
        <f>#REF!*AW24</f>
        <v>#REF!</v>
      </c>
      <c r="AV24" s="263">
        <v>1051.4000000000001</v>
      </c>
      <c r="AW24" s="221">
        <f t="shared" si="0"/>
        <v>-1037.5111111111112</v>
      </c>
      <c r="AX24" s="226">
        <v>1051.4000000000001</v>
      </c>
      <c r="AY24" s="223">
        <f t="shared" si="7"/>
        <v>0</v>
      </c>
      <c r="AZ24" s="264">
        <v>1051.4000000000001</v>
      </c>
      <c r="BA24" s="225">
        <f t="shared" si="8"/>
        <v>0</v>
      </c>
      <c r="BB24" s="226">
        <v>1051.4000000000001</v>
      </c>
      <c r="BC24" s="227">
        <f t="shared" si="9"/>
        <v>0</v>
      </c>
      <c r="BD24" s="228">
        <v>1051.4000000000001</v>
      </c>
      <c r="BE24" s="245">
        <v>1</v>
      </c>
      <c r="BF24" s="246">
        <f t="shared" si="1"/>
        <v>99</v>
      </c>
      <c r="BG24" s="247">
        <f t="shared" si="2"/>
        <v>-1037.5111111111112</v>
      </c>
      <c r="BH24" s="265">
        <v>21742625.449999999</v>
      </c>
      <c r="BI24" s="180">
        <f t="shared" si="3"/>
        <v>2174262545</v>
      </c>
      <c r="BJ24" s="181">
        <f t="shared" si="11"/>
        <v>2152519919.5499997</v>
      </c>
      <c r="BK24" s="14"/>
      <c r="BL24" s="14"/>
    </row>
    <row r="25" spans="1:103" ht="18" customHeight="1" thickBot="1" x14ac:dyDescent="0.25">
      <c r="A25" s="114">
        <v>20</v>
      </c>
      <c r="B25" s="249" t="s">
        <v>85</v>
      </c>
      <c r="C25" s="116">
        <v>100</v>
      </c>
      <c r="D25" s="90">
        <v>100</v>
      </c>
      <c r="E25" s="90">
        <v>100</v>
      </c>
      <c r="F25" s="89">
        <v>100</v>
      </c>
      <c r="G25" s="89">
        <v>100</v>
      </c>
      <c r="H25" s="90">
        <v>100</v>
      </c>
      <c r="I25" s="90">
        <v>20</v>
      </c>
      <c r="J25" s="90">
        <v>100</v>
      </c>
      <c r="K25" s="327">
        <v>100</v>
      </c>
      <c r="L25" s="90">
        <v>100</v>
      </c>
      <c r="M25" s="90">
        <v>0</v>
      </c>
      <c r="N25" s="90">
        <v>100</v>
      </c>
      <c r="O25" s="90">
        <v>100</v>
      </c>
      <c r="P25" s="89">
        <v>100</v>
      </c>
      <c r="Q25" s="231">
        <v>0</v>
      </c>
      <c r="R25" s="90">
        <v>100</v>
      </c>
      <c r="S25" s="90">
        <v>100</v>
      </c>
      <c r="T25" s="231">
        <v>100</v>
      </c>
      <c r="U25" s="231"/>
      <c r="V25" s="90">
        <v>100</v>
      </c>
      <c r="W25" s="231">
        <v>100</v>
      </c>
      <c r="X25" s="231">
        <v>100</v>
      </c>
      <c r="Y25" s="231"/>
      <c r="Z25" s="55">
        <v>100</v>
      </c>
      <c r="AA25" s="55">
        <v>100</v>
      </c>
      <c r="AB25" s="55">
        <v>100</v>
      </c>
      <c r="AC25" s="93">
        <v>100</v>
      </c>
      <c r="AD25" s="93">
        <v>100</v>
      </c>
      <c r="AE25" s="232">
        <v>95</v>
      </c>
      <c r="AF25" s="288" t="s">
        <v>69</v>
      </c>
      <c r="AG25" s="288"/>
      <c r="AH25" s="289" t="s">
        <v>69</v>
      </c>
      <c r="AI25" s="290">
        <v>100</v>
      </c>
      <c r="AJ25" s="292">
        <v>0</v>
      </c>
      <c r="AK25" s="292">
        <f t="shared" si="4"/>
        <v>95.740740740740748</v>
      </c>
      <c r="AL25" s="292">
        <f t="shared" si="5"/>
        <v>95.740740740740748</v>
      </c>
      <c r="AM25" s="293">
        <f t="shared" si="10"/>
        <v>4.2592592592592524</v>
      </c>
      <c r="AN25" s="325">
        <f t="shared" si="6"/>
        <v>-1047.1407407407407</v>
      </c>
      <c r="AO25" s="291">
        <v>1051.4000000000001</v>
      </c>
      <c r="AP25" s="326"/>
      <c r="AQ25" s="292"/>
      <c r="AR25" s="292"/>
      <c r="AS25" s="292"/>
      <c r="AT25" s="299"/>
      <c r="AU25" s="238" t="e">
        <f>#REF!*AW25</f>
        <v>#REF!</v>
      </c>
      <c r="AV25" s="257">
        <v>1051.4000000000001</v>
      </c>
      <c r="AW25" s="273">
        <f t="shared" si="0"/>
        <v>-1047.1407407407407</v>
      </c>
      <c r="AX25" s="258">
        <v>1051.4000000000001</v>
      </c>
      <c r="AY25" s="242">
        <f t="shared" si="7"/>
        <v>0</v>
      </c>
      <c r="AZ25" s="259">
        <v>1051.4000000000001</v>
      </c>
      <c r="BA25" s="244">
        <f t="shared" si="8"/>
        <v>0</v>
      </c>
      <c r="BB25" s="258">
        <v>1051.4000000000001</v>
      </c>
      <c r="BC25" s="274">
        <f t="shared" si="9"/>
        <v>0</v>
      </c>
      <c r="BD25" s="275">
        <v>1051.4000000000001</v>
      </c>
      <c r="BE25" s="245">
        <v>1</v>
      </c>
      <c r="BF25" s="246">
        <f t="shared" si="1"/>
        <v>99</v>
      </c>
      <c r="BG25" s="247">
        <f t="shared" si="2"/>
        <v>-1047.1407407407407</v>
      </c>
      <c r="BH25" s="265">
        <v>24326721.93</v>
      </c>
      <c r="BI25" s="180">
        <f t="shared" si="3"/>
        <v>2432672193</v>
      </c>
      <c r="BJ25" s="181">
        <f t="shared" si="11"/>
        <v>2408345471.0700002</v>
      </c>
      <c r="BK25" s="14"/>
      <c r="BL25" s="14"/>
    </row>
    <row r="26" spans="1:103" ht="18" customHeight="1" thickBot="1" x14ac:dyDescent="0.25">
      <c r="A26" s="85">
        <v>21</v>
      </c>
      <c r="B26" s="230" t="s">
        <v>86</v>
      </c>
      <c r="C26" s="116">
        <v>100</v>
      </c>
      <c r="D26" s="90">
        <v>100</v>
      </c>
      <c r="E26" s="90">
        <v>100</v>
      </c>
      <c r="F26" s="89">
        <v>100</v>
      </c>
      <c r="G26" s="89">
        <v>95</v>
      </c>
      <c r="H26" s="90">
        <v>100</v>
      </c>
      <c r="I26" s="90">
        <v>0</v>
      </c>
      <c r="J26" s="89">
        <v>100</v>
      </c>
      <c r="K26" s="328">
        <v>100</v>
      </c>
      <c r="L26" s="89">
        <v>100</v>
      </c>
      <c r="M26" s="231">
        <v>0</v>
      </c>
      <c r="N26" s="231">
        <v>100</v>
      </c>
      <c r="O26" s="231">
        <v>100</v>
      </c>
      <c r="P26" s="231">
        <v>100</v>
      </c>
      <c r="Q26" s="231">
        <v>0</v>
      </c>
      <c r="R26" s="231">
        <v>100</v>
      </c>
      <c r="S26" s="231">
        <v>100</v>
      </c>
      <c r="T26" s="231">
        <v>100</v>
      </c>
      <c r="U26" s="231"/>
      <c r="V26" s="262">
        <v>100</v>
      </c>
      <c r="W26" s="231">
        <v>100</v>
      </c>
      <c r="X26" s="231">
        <v>100</v>
      </c>
      <c r="Y26" s="231"/>
      <c r="Z26" s="55">
        <v>100</v>
      </c>
      <c r="AA26" s="55">
        <v>100</v>
      </c>
      <c r="AB26" s="55">
        <v>100</v>
      </c>
      <c r="AC26" s="93">
        <v>100</v>
      </c>
      <c r="AD26" s="93">
        <v>100</v>
      </c>
      <c r="AE26" s="232">
        <v>90</v>
      </c>
      <c r="AF26" s="288"/>
      <c r="AG26" s="288"/>
      <c r="AH26" s="289"/>
      <c r="AI26" s="290">
        <v>100</v>
      </c>
      <c r="AJ26" s="292">
        <v>0</v>
      </c>
      <c r="AK26" s="308">
        <f t="shared" si="4"/>
        <v>88.333333333333329</v>
      </c>
      <c r="AL26" s="308">
        <f t="shared" si="5"/>
        <v>88.333333333333329</v>
      </c>
      <c r="AM26" s="293">
        <f t="shared" si="10"/>
        <v>11.666666666666671</v>
      </c>
      <c r="AN26" s="325">
        <f t="shared" si="6"/>
        <v>-1523.7333333333333</v>
      </c>
      <c r="AO26" s="291">
        <v>1535.4</v>
      </c>
      <c r="AP26" s="326"/>
      <c r="AQ26" s="292"/>
      <c r="AR26" s="292"/>
      <c r="AS26" s="292"/>
      <c r="AT26" s="299"/>
      <c r="AU26" s="238" t="e">
        <f>#REF!*AW26</f>
        <v>#REF!</v>
      </c>
      <c r="AV26" s="257">
        <v>1535.4</v>
      </c>
      <c r="AW26" s="273">
        <f t="shared" si="0"/>
        <v>-1523.7333333333333</v>
      </c>
      <c r="AX26" s="258">
        <v>1535.4</v>
      </c>
      <c r="AY26" s="242">
        <f t="shared" si="7"/>
        <v>0</v>
      </c>
      <c r="AZ26" s="259">
        <v>1535.4</v>
      </c>
      <c r="BA26" s="244">
        <f t="shared" si="8"/>
        <v>0</v>
      </c>
      <c r="BB26" s="258">
        <v>1535.4</v>
      </c>
      <c r="BC26" s="274">
        <f t="shared" si="9"/>
        <v>0</v>
      </c>
      <c r="BD26" s="275">
        <v>1535.4</v>
      </c>
      <c r="BE26" s="276">
        <v>1</v>
      </c>
      <c r="BF26" s="277">
        <f t="shared" si="1"/>
        <v>99</v>
      </c>
      <c r="BG26" s="247">
        <f t="shared" si="2"/>
        <v>-1523.7333333333333</v>
      </c>
      <c r="BH26" s="265">
        <v>32372728.349999964</v>
      </c>
      <c r="BI26" s="180">
        <f t="shared" si="3"/>
        <v>3237272834.9999962</v>
      </c>
      <c r="BJ26" s="181">
        <f t="shared" si="11"/>
        <v>3204900106.6499963</v>
      </c>
      <c r="BK26" s="14"/>
      <c r="BL26" s="14"/>
    </row>
    <row r="27" spans="1:103" ht="18" customHeight="1" x14ac:dyDescent="0.2">
      <c r="A27" s="85">
        <v>22</v>
      </c>
      <c r="B27" s="230" t="s">
        <v>87</v>
      </c>
      <c r="C27" s="116">
        <v>100</v>
      </c>
      <c r="D27" s="89">
        <v>100</v>
      </c>
      <c r="E27" s="89">
        <v>100</v>
      </c>
      <c r="F27" s="89">
        <v>100</v>
      </c>
      <c r="G27" s="89">
        <v>90</v>
      </c>
      <c r="H27" s="89">
        <v>100</v>
      </c>
      <c r="I27" s="231">
        <v>0</v>
      </c>
      <c r="J27" s="89">
        <v>100</v>
      </c>
      <c r="K27" s="89">
        <v>100</v>
      </c>
      <c r="L27" s="89">
        <v>100</v>
      </c>
      <c r="M27" s="231">
        <v>0</v>
      </c>
      <c r="N27" s="89">
        <v>100</v>
      </c>
      <c r="O27" s="89">
        <v>100</v>
      </c>
      <c r="P27" s="231">
        <v>100</v>
      </c>
      <c r="Q27" s="231">
        <v>0</v>
      </c>
      <c r="R27" s="231">
        <v>100</v>
      </c>
      <c r="S27" s="231">
        <v>100</v>
      </c>
      <c r="T27" s="231">
        <v>100</v>
      </c>
      <c r="U27" s="231"/>
      <c r="V27" s="89">
        <v>100</v>
      </c>
      <c r="W27" s="262">
        <v>100</v>
      </c>
      <c r="X27" s="231">
        <v>100</v>
      </c>
      <c r="Y27" s="231"/>
      <c r="Z27" s="55">
        <v>100</v>
      </c>
      <c r="AA27" s="55">
        <v>100</v>
      </c>
      <c r="AB27" s="55">
        <v>100</v>
      </c>
      <c r="AC27" s="231">
        <v>100</v>
      </c>
      <c r="AD27" s="231">
        <v>100</v>
      </c>
      <c r="AE27" s="329">
        <v>90</v>
      </c>
      <c r="AF27" s="330"/>
      <c r="AG27" s="330"/>
      <c r="AH27" s="331"/>
      <c r="AI27" s="290">
        <v>100</v>
      </c>
      <c r="AJ27" s="292">
        <v>0</v>
      </c>
      <c r="AK27" s="292">
        <f>(AH27+AG27+AF27+AE27+AD27+AC27+AB27+AA27+Z27+X27+W27+V27+T27+S27+R27+P27+O27+N27+L27+K27+J27+H27+G27+F27+E27+D27)/27</f>
        <v>84.444444444444443</v>
      </c>
      <c r="AL27" s="292">
        <f t="shared" si="5"/>
        <v>84.444444444444443</v>
      </c>
      <c r="AM27" s="293">
        <f t="shared" si="10"/>
        <v>15.555555555555557</v>
      </c>
      <c r="AN27" s="325"/>
      <c r="AO27" s="291"/>
      <c r="AP27" s="326"/>
      <c r="AQ27" s="292"/>
      <c r="AR27" s="292"/>
      <c r="AS27" s="292"/>
      <c r="AT27" s="299"/>
      <c r="AU27" s="238"/>
      <c r="AV27" s="263"/>
      <c r="AW27" s="221"/>
      <c r="AX27" s="226"/>
      <c r="AY27" s="242"/>
      <c r="AZ27" s="264"/>
      <c r="BA27" s="244"/>
      <c r="BB27" s="226"/>
      <c r="BC27" s="227"/>
      <c r="BD27" s="228"/>
      <c r="BE27" s="245"/>
      <c r="BF27" s="246"/>
      <c r="BG27" s="247"/>
      <c r="BH27" s="265"/>
      <c r="BI27" s="180"/>
      <c r="BJ27" s="181"/>
      <c r="BK27" s="14"/>
      <c r="BL27" s="14"/>
    </row>
    <row r="28" spans="1:103" ht="18" customHeight="1" x14ac:dyDescent="0.2">
      <c r="A28" s="85"/>
      <c r="B28" s="332"/>
      <c r="C28" s="333"/>
      <c r="D28" s="231"/>
      <c r="E28" s="231"/>
      <c r="F28" s="334"/>
      <c r="G28" s="334"/>
      <c r="H28" s="262"/>
      <c r="I28" s="262"/>
      <c r="J28" s="262"/>
      <c r="K28" s="262"/>
      <c r="L28" s="262"/>
      <c r="M28" s="262"/>
      <c r="N28" s="231"/>
      <c r="O28" s="231"/>
      <c r="P28" s="231"/>
      <c r="Q28" s="231"/>
      <c r="R28" s="262"/>
      <c r="S28" s="231"/>
      <c r="T28" s="231"/>
      <c r="U28" s="231"/>
      <c r="V28" s="335"/>
      <c r="W28" s="262"/>
      <c r="X28" s="231"/>
      <c r="Y28" s="231"/>
      <c r="Z28" s="334"/>
      <c r="AA28" s="336"/>
      <c r="AB28" s="93"/>
      <c r="AC28" s="93"/>
      <c r="AD28" s="93"/>
      <c r="AE28" s="288"/>
      <c r="AF28" s="288"/>
      <c r="AG28" s="288"/>
      <c r="AH28" s="289"/>
      <c r="AI28" s="290"/>
      <c r="AJ28" s="292"/>
      <c r="AK28" s="292"/>
      <c r="AL28" s="292"/>
      <c r="AM28" s="293"/>
      <c r="AN28" s="325"/>
      <c r="AO28" s="291"/>
      <c r="AP28" s="326"/>
      <c r="AQ28" s="292"/>
      <c r="AR28" s="292"/>
      <c r="AS28" s="292"/>
      <c r="AT28" s="299"/>
      <c r="AU28" s="238"/>
      <c r="AV28" s="263"/>
      <c r="AW28" s="221"/>
      <c r="AX28" s="226"/>
      <c r="AY28" s="242"/>
      <c r="AZ28" s="264"/>
      <c r="BA28" s="244"/>
      <c r="BB28" s="226"/>
      <c r="BC28" s="227"/>
      <c r="BD28" s="228"/>
      <c r="BE28" s="245"/>
      <c r="BF28" s="246"/>
      <c r="BG28" s="247"/>
      <c r="BH28" s="265"/>
      <c r="BI28" s="180"/>
      <c r="BJ28" s="181"/>
      <c r="BK28" s="14"/>
      <c r="BL28" s="14"/>
    </row>
    <row r="29" spans="1:103" ht="18" customHeight="1" thickBot="1" x14ac:dyDescent="0.25">
      <c r="A29" s="337"/>
      <c r="B29" s="338" t="s">
        <v>88</v>
      </c>
      <c r="C29" s="339" t="s">
        <v>89</v>
      </c>
      <c r="D29" s="340"/>
      <c r="E29" s="340"/>
      <c r="F29" s="341"/>
      <c r="G29" s="342"/>
      <c r="H29" s="343"/>
      <c r="I29" s="343"/>
      <c r="J29" s="343"/>
      <c r="K29" s="343"/>
      <c r="L29" s="343"/>
      <c r="M29" s="343"/>
      <c r="N29" s="344"/>
      <c r="O29" s="344"/>
      <c r="P29" s="343"/>
      <c r="Q29" s="343"/>
      <c r="R29" s="343"/>
      <c r="S29" s="344"/>
      <c r="T29" s="344"/>
      <c r="U29" s="344"/>
      <c r="V29" s="343"/>
      <c r="W29" s="343"/>
      <c r="X29" s="344"/>
      <c r="Y29" s="344"/>
      <c r="Z29" s="342"/>
      <c r="AA29" s="345"/>
      <c r="AB29" s="346"/>
      <c r="AC29" s="346"/>
      <c r="AD29" s="346"/>
      <c r="AE29" s="347"/>
      <c r="AF29" s="347"/>
      <c r="AG29" s="347"/>
      <c r="AH29" s="348"/>
      <c r="AI29" s="349">
        <v>100</v>
      </c>
      <c r="AJ29" s="350"/>
      <c r="AK29" s="350"/>
      <c r="AL29" s="350">
        <f>AI29-AM29</f>
        <v>91.190235690235696</v>
      </c>
      <c r="AM29" s="351">
        <f>(AM27+AM26+AM25+AM24+AM23+AM22+AM21+AM20+AM19+AM18+AM17+AM16+AM15+AM14+AM13+AM12+AM11+AM10+AM9+AM8+AM7+AM6)/22</f>
        <v>8.8097643097643079</v>
      </c>
      <c r="AN29" s="352"/>
      <c r="AO29" s="353"/>
      <c r="AP29" s="354"/>
      <c r="AQ29" s="355"/>
      <c r="AR29" s="355"/>
      <c r="AS29" s="355"/>
      <c r="AT29" s="356"/>
      <c r="AU29" s="238"/>
      <c r="AV29" s="263"/>
      <c r="AW29" s="221"/>
      <c r="AX29" s="226"/>
      <c r="AY29" s="242"/>
      <c r="AZ29" s="264"/>
      <c r="BA29" s="244"/>
      <c r="BB29" s="226"/>
      <c r="BC29" s="227"/>
      <c r="BD29" s="228"/>
      <c r="BE29" s="245"/>
      <c r="BF29" s="246"/>
      <c r="BG29" s="247"/>
      <c r="BH29" s="265"/>
      <c r="BI29" s="180"/>
      <c r="BJ29" s="181"/>
      <c r="BK29" s="14"/>
      <c r="BL29" s="14"/>
    </row>
    <row r="30" spans="1:103" ht="12.75" x14ac:dyDescent="0.2">
      <c r="C30" s="163"/>
      <c r="D30" s="163"/>
      <c r="E30" s="357"/>
      <c r="F30" s="163"/>
      <c r="G30" s="358"/>
      <c r="H30" s="359"/>
      <c r="I30" s="359"/>
      <c r="J30" s="359"/>
      <c r="K30" s="359"/>
      <c r="L30" s="359"/>
      <c r="M30" s="359"/>
      <c r="N30" s="359"/>
      <c r="O30" s="357"/>
      <c r="P30" s="359"/>
      <c r="Q30" s="359"/>
      <c r="R30" s="359"/>
      <c r="S30" s="357"/>
      <c r="T30" s="357"/>
      <c r="U30" s="357"/>
      <c r="V30" s="359"/>
      <c r="W30" s="359"/>
      <c r="X30" s="357"/>
      <c r="Y30" s="357"/>
      <c r="Z30" s="358"/>
      <c r="AA30" s="358"/>
      <c r="AB30" s="359"/>
      <c r="AC30" s="359"/>
      <c r="AD30" s="359"/>
      <c r="AE30" s="358"/>
      <c r="AF30" s="357"/>
      <c r="AG30" s="357"/>
      <c r="AH30" s="357"/>
      <c r="AI30" s="360"/>
      <c r="AJ30" s="358"/>
      <c r="AK30" s="358"/>
      <c r="AL30" s="358"/>
      <c r="AM30" s="360"/>
      <c r="AN30" s="163"/>
      <c r="AO30" s="163"/>
      <c r="AP30" s="163"/>
      <c r="AQ30" s="163"/>
      <c r="AR30" s="163"/>
      <c r="AS30" s="361"/>
      <c r="AT30" s="361"/>
      <c r="AU30" s="362"/>
      <c r="AV30" s="6"/>
      <c r="AW30" s="6"/>
    </row>
    <row r="31" spans="1:103" ht="12.75" x14ac:dyDescent="0.2">
      <c r="C31" s="163">
        <v>1</v>
      </c>
      <c r="D31" s="163">
        <v>2</v>
      </c>
      <c r="E31" s="359">
        <v>3</v>
      </c>
      <c r="F31" s="163">
        <v>4</v>
      </c>
      <c r="G31" s="163">
        <v>5</v>
      </c>
      <c r="H31" s="359">
        <v>6</v>
      </c>
      <c r="I31" s="359"/>
      <c r="J31" s="359">
        <v>7</v>
      </c>
      <c r="K31" s="359">
        <v>8</v>
      </c>
      <c r="L31" s="359">
        <v>9</v>
      </c>
      <c r="M31" s="359"/>
      <c r="N31" s="359">
        <v>10</v>
      </c>
      <c r="O31" s="357">
        <v>11</v>
      </c>
      <c r="P31" s="359">
        <v>12</v>
      </c>
      <c r="Q31" s="359"/>
      <c r="R31" s="359">
        <v>13</v>
      </c>
      <c r="S31" s="357">
        <v>14</v>
      </c>
      <c r="T31" s="357">
        <v>15</v>
      </c>
      <c r="U31" s="357"/>
      <c r="V31" s="359">
        <v>16</v>
      </c>
      <c r="W31" s="359">
        <v>17</v>
      </c>
      <c r="X31" s="357">
        <v>18</v>
      </c>
      <c r="Y31" s="357"/>
      <c r="Z31" s="163">
        <v>19</v>
      </c>
      <c r="AA31" s="358">
        <v>20</v>
      </c>
      <c r="AB31" s="359">
        <v>21</v>
      </c>
      <c r="AC31" s="359">
        <v>22</v>
      </c>
      <c r="AD31" s="359">
        <v>23</v>
      </c>
      <c r="AE31" s="363">
        <v>24</v>
      </c>
      <c r="AF31" s="363">
        <v>25</v>
      </c>
      <c r="AG31" s="363">
        <v>26</v>
      </c>
      <c r="AH31" s="363">
        <v>27</v>
      </c>
      <c r="AI31" s="360"/>
      <c r="AJ31" s="358"/>
      <c r="AK31" s="358"/>
      <c r="AL31" s="358"/>
      <c r="AM31" s="360"/>
      <c r="AN31" s="163"/>
      <c r="AO31" s="163"/>
      <c r="AP31" s="163"/>
      <c r="AQ31" s="163"/>
      <c r="AR31" s="163"/>
      <c r="AS31" s="361"/>
      <c r="AT31" s="361"/>
      <c r="AU31" s="362"/>
      <c r="AV31" s="6"/>
      <c r="AW31" s="6"/>
    </row>
    <row r="32" spans="1:103" x14ac:dyDescent="0.25">
      <c r="E32" s="364"/>
      <c r="H32" s="364"/>
      <c r="I32" s="364"/>
      <c r="J32" s="364"/>
      <c r="K32" s="364"/>
      <c r="L32" s="364"/>
      <c r="M32" s="364"/>
      <c r="N32" s="364"/>
      <c r="O32" s="365"/>
      <c r="P32" s="364"/>
      <c r="Q32" s="364"/>
      <c r="R32" s="364"/>
      <c r="S32" s="364"/>
      <c r="T32" s="364"/>
      <c r="U32" s="364"/>
      <c r="V32" s="364"/>
      <c r="W32" s="364"/>
      <c r="X32" s="365"/>
      <c r="Y32" s="365"/>
      <c r="AA32" s="366"/>
    </row>
    <row r="33" spans="1:103" ht="12.75" x14ac:dyDescent="0.2">
      <c r="A33" s="369" t="s">
        <v>90</v>
      </c>
      <c r="B33" s="369"/>
      <c r="C33" s="370">
        <f>(C6+C7+C8+C9+C10+C11+C12+C13+C14+C15+C16+C17+C18+C19+C20+C21+C22+C23+C24+C25+C26+C27)/22</f>
        <v>100</v>
      </c>
      <c r="D33" s="370">
        <f>(D27+D26+D25+D24+D23+D22+D21+D20+D19+D18+D17+D16+D15+D14+D12+D13+D11+D10+D9+D8+D7+D6)/22</f>
        <v>100</v>
      </c>
      <c r="E33" s="370">
        <f>(E27+E26+E25+E24+E23+E22+E21+E20+E19+E18+E17+E16+E15+E14+E13+E12+E11+E10+E9+E8+E7+E6)/22</f>
        <v>100</v>
      </c>
      <c r="F33" s="370">
        <f>(F27+F26+F25+F24+F23+F22+F21+F20+F19+F18+F17+F16+F15+F14+F13+F12+F11+F10+F9+F8+F7+F6)/22</f>
        <v>100</v>
      </c>
      <c r="G33" s="370">
        <f>(G27+G26+G25+G24+G23+G22+G21+G20+G19+G18+G17+G16+G15+G14+G13+G12+G11+G10+G9+G7+G6)/22</f>
        <v>91.909090909090907</v>
      </c>
      <c r="H33" s="370">
        <f>(H27+H26+H25+H24+H23+H22+H21+H20+H19+H18+H17+H16+H15+H14+H13+H12+H11+H10+H9+H8+H7+H6)/22</f>
        <v>100</v>
      </c>
      <c r="I33" s="370"/>
      <c r="J33" s="370">
        <f>(J27+J26+J25+J24+J23+J22+J21+J20+J19+J18+J17+J16+J15+J14+J13+J12+J11+J10+J9+J8+J7+J6)/22</f>
        <v>100</v>
      </c>
      <c r="K33" s="370">
        <f>(K27+K26+K25+K24+K23+K22+K21+K20+K19+K18+K17+K16+K15+K14+K13+K12+K11+K10+K9+K8+K6+K7)/22</f>
        <v>100</v>
      </c>
      <c r="L33" s="370">
        <f>(L27+L26+L25+L24+L23+L22+L21+L20+L19+L18+L17+L16+L15+L14+L13+L12+L11+L10+L9+L8+L7+L6)/22</f>
        <v>100</v>
      </c>
      <c r="M33" s="370"/>
      <c r="N33" s="370">
        <f>(N28+N27+N26+N25+N24+N23+N22+N21+N20+N19+N18+N17+N16+N15+N14+N13+N12+N11+N10+N9+N8+N7+N6)/22</f>
        <v>100</v>
      </c>
      <c r="O33" s="371">
        <f t="shared" ref="O33:AF33" si="12">(O27+O26+O25+O24+O23+O22+O21+O20+O19+O18+O17+O16+O15+O14+O13+O12+O11+O10+O9+O8+O7+O6)/22</f>
        <v>100</v>
      </c>
      <c r="P33" s="370">
        <f t="shared" si="12"/>
        <v>100</v>
      </c>
      <c r="Q33" s="370"/>
      <c r="R33" s="370">
        <f t="shared" si="12"/>
        <v>100</v>
      </c>
      <c r="S33" s="370">
        <f t="shared" si="12"/>
        <v>100</v>
      </c>
      <c r="T33" s="370">
        <f t="shared" si="12"/>
        <v>100</v>
      </c>
      <c r="U33" s="370"/>
      <c r="V33" s="370">
        <f t="shared" si="12"/>
        <v>100</v>
      </c>
      <c r="W33" s="370">
        <f t="shared" si="12"/>
        <v>100</v>
      </c>
      <c r="X33" s="371">
        <f t="shared" si="12"/>
        <v>100</v>
      </c>
      <c r="Y33" s="371"/>
      <c r="Z33" s="370">
        <f t="shared" si="12"/>
        <v>100</v>
      </c>
      <c r="AA33" s="371">
        <f t="shared" si="12"/>
        <v>100</v>
      </c>
      <c r="AB33" s="370">
        <f t="shared" si="12"/>
        <v>100</v>
      </c>
      <c r="AC33" s="370">
        <f t="shared" si="12"/>
        <v>76.36363636363636</v>
      </c>
      <c r="AD33" s="370">
        <f t="shared" si="12"/>
        <v>100</v>
      </c>
      <c r="AE33" s="370">
        <f t="shared" si="12"/>
        <v>94.318181818181813</v>
      </c>
      <c r="AF33" s="370">
        <f t="shared" si="12"/>
        <v>49.545454545454547</v>
      </c>
      <c r="AG33" s="370">
        <f>(AG27+AG26+AG25+AG24+AG23+AG22+AG21+AG20+AG19+AG18+AG17+AG16+AG15+AG14+AG13+AG12+AG10+AG11+AG9+AG8+AG7+AG6)/22</f>
        <v>0</v>
      </c>
      <c r="AH33" s="370">
        <f>(AH27+AH26+AH25+AH24+AH23+AH22+AH21+AH20+AH19+AH18+AH17+AH16+AH15+AH14+AH13+AH12+AH11+AH10+AH9+AH8+AH7+AH6)/22</f>
        <v>50</v>
      </c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</row>
    <row r="34" spans="1:103" ht="12.75" x14ac:dyDescent="0.2">
      <c r="AA34" s="366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</row>
    <row r="35" spans="1:103" ht="12.75" x14ac:dyDescent="0.2">
      <c r="AA35" s="366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</row>
  </sheetData>
  <mergeCells count="6">
    <mergeCell ref="B1:AT1"/>
    <mergeCell ref="B2:AT2"/>
    <mergeCell ref="B3:AT3"/>
    <mergeCell ref="B4:AT4"/>
    <mergeCell ref="C29:F29"/>
    <mergeCell ref="A33:B33"/>
  </mergeCells>
  <pageMargins left="0.31496062992125984" right="0.31496062992125984" top="0.55118110236220474" bottom="0.35433070866141736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23.11.15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Шарова Лариса Владимировна</dc:creator>
  <cp:lastModifiedBy>Шарова Лариса Владимировна</cp:lastModifiedBy>
  <dcterms:created xsi:type="dcterms:W3CDTF">2015-11-24T07:38:32Z</dcterms:created>
  <dcterms:modified xsi:type="dcterms:W3CDTF">2015-11-24T07:38:49Z</dcterms:modified>
</cp:coreProperties>
</file>